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e dokumentyD\promolkky\BTS molkky liga\2024\"/>
    </mc:Choice>
  </mc:AlternateContent>
  <bookViews>
    <workbookView xWindow="0" yWindow="0" windowWidth="25200" windowHeight="11865" activeTab="1"/>
  </bookViews>
  <sheets>
    <sheet name="BML družstvá" sheetId="2" r:id="rId1"/>
    <sheet name="BML jednotlivci" sheetId="8" r:id="rId2"/>
  </sheets>
  <calcPr calcId="152511"/>
</workbook>
</file>

<file path=xl/calcChain.xml><?xml version="1.0" encoding="utf-8"?>
<calcChain xmlns="http://schemas.openxmlformats.org/spreadsheetml/2006/main">
  <c r="S40" i="2" l="1"/>
  <c r="W66" i="8" l="1"/>
  <c r="Y66" i="8" s="1"/>
  <c r="W65" i="8"/>
  <c r="Y65" i="8" s="1"/>
  <c r="W64" i="8"/>
  <c r="Y64" i="8" s="1"/>
  <c r="W63" i="8"/>
  <c r="Y63" i="8" s="1"/>
  <c r="W62" i="8"/>
  <c r="Y62" i="8" s="1"/>
  <c r="W61" i="8"/>
  <c r="Y61" i="8" s="1"/>
  <c r="W60" i="8"/>
  <c r="Y60" i="8" s="1"/>
  <c r="W59" i="8"/>
  <c r="Y59" i="8" s="1"/>
  <c r="W54" i="8"/>
  <c r="Y54" i="8" s="1"/>
  <c r="W40" i="8"/>
  <c r="Y40" i="8" s="1"/>
  <c r="W58" i="8"/>
  <c r="Y58" i="8" s="1"/>
  <c r="W57" i="8"/>
  <c r="Y57" i="8" s="1"/>
  <c r="W56" i="8"/>
  <c r="Y56" i="8" s="1"/>
  <c r="W55" i="8"/>
  <c r="Y55" i="8" s="1"/>
  <c r="W48" i="8"/>
  <c r="Y48" i="8" s="1"/>
  <c r="W53" i="8"/>
  <c r="Y53" i="8" s="1"/>
  <c r="W38" i="8"/>
  <c r="Y38" i="8" s="1"/>
  <c r="W43" i="8"/>
  <c r="Y43" i="8" s="1"/>
  <c r="W52" i="8"/>
  <c r="Y52" i="8" s="1"/>
  <c r="W50" i="8"/>
  <c r="Y50" i="8" s="1"/>
  <c r="W44" i="8"/>
  <c r="Y44" i="8" s="1"/>
  <c r="W49" i="8"/>
  <c r="Y49" i="8" s="1"/>
  <c r="W46" i="8"/>
  <c r="Y46" i="8" s="1"/>
  <c r="W51" i="8"/>
  <c r="Y51" i="8" s="1"/>
  <c r="W35" i="8"/>
  <c r="Y35" i="8" s="1"/>
  <c r="W47" i="8"/>
  <c r="Y47" i="8" s="1"/>
  <c r="W42" i="8"/>
  <c r="Y42" i="8" s="1"/>
  <c r="W45" i="8"/>
  <c r="Y45" i="8" s="1"/>
  <c r="W39" i="8"/>
  <c r="Y39" i="8" s="1"/>
  <c r="W37" i="8"/>
  <c r="Y37" i="8" s="1"/>
  <c r="W27" i="8"/>
  <c r="Y27" i="8" s="1"/>
  <c r="W30" i="8"/>
  <c r="Y30" i="8" s="1"/>
  <c r="W41" i="8"/>
  <c r="Y41" i="8" s="1"/>
  <c r="W34" i="8"/>
  <c r="Y34" i="8" s="1"/>
  <c r="W31" i="8"/>
  <c r="Y31" i="8" s="1"/>
  <c r="W36" i="8"/>
  <c r="Y36" i="8" s="1"/>
  <c r="W21" i="8"/>
  <c r="Y21" i="8" s="1"/>
  <c r="W24" i="8"/>
  <c r="Y24" i="8" s="1"/>
  <c r="W26" i="8"/>
  <c r="Y26" i="8" s="1"/>
  <c r="W25" i="8"/>
  <c r="Y25" i="8" s="1"/>
  <c r="W22" i="8"/>
  <c r="Y22" i="8" s="1"/>
  <c r="W29" i="8"/>
  <c r="Y29" i="8" s="1"/>
  <c r="W33" i="8"/>
  <c r="Y33" i="8" s="1"/>
  <c r="W19" i="8"/>
  <c r="Y19" i="8" s="1"/>
  <c r="W18" i="8"/>
  <c r="Y18" i="8" s="1"/>
  <c r="W32" i="8"/>
  <c r="Y32" i="8" s="1"/>
  <c r="W23" i="8"/>
  <c r="Y23" i="8" s="1"/>
  <c r="W15" i="8"/>
  <c r="Y15" i="8" s="1"/>
  <c r="W28" i="8"/>
  <c r="Y28" i="8" s="1"/>
  <c r="W17" i="8"/>
  <c r="Y17" i="8" s="1"/>
  <c r="W20" i="8"/>
  <c r="Y20" i="8" s="1"/>
  <c r="W10" i="8"/>
  <c r="Y10" i="8" s="1"/>
  <c r="W16" i="8"/>
  <c r="Y16" i="8" s="1"/>
  <c r="W5" i="8"/>
  <c r="Y5" i="8" s="1"/>
  <c r="W9" i="8"/>
  <c r="Y9" i="8" s="1"/>
  <c r="W11" i="8"/>
  <c r="Y11" i="8" s="1"/>
  <c r="W14" i="8"/>
  <c r="Y14" i="8" s="1"/>
  <c r="W13" i="8"/>
  <c r="Y13" i="8" s="1"/>
  <c r="W8" i="8"/>
  <c r="Y8" i="8" s="1"/>
  <c r="W6" i="8"/>
  <c r="Y6" i="8" s="1"/>
  <c r="W7" i="8"/>
  <c r="Y7" i="8" s="1"/>
  <c r="W12" i="8"/>
  <c r="Y12" i="8" s="1"/>
  <c r="T30" i="2" l="1"/>
  <c r="Y30" i="2" s="1"/>
  <c r="V39" i="2" l="1"/>
  <c r="U39" i="2"/>
  <c r="U38" i="2"/>
  <c r="V38" i="2"/>
  <c r="V37" i="2"/>
  <c r="U37" i="2"/>
  <c r="V36" i="2"/>
  <c r="U36" i="2"/>
  <c r="V35" i="2"/>
  <c r="U35" i="2"/>
  <c r="V34" i="2"/>
  <c r="U34" i="2"/>
  <c r="V33" i="2"/>
  <c r="U33" i="2"/>
  <c r="V32" i="2"/>
  <c r="U32" i="2"/>
  <c r="V31" i="2"/>
  <c r="U31" i="2"/>
  <c r="V29" i="2"/>
  <c r="U29" i="2"/>
  <c r="V30" i="2"/>
  <c r="U30" i="2"/>
  <c r="W38" i="2" l="1"/>
  <c r="W39" i="2"/>
  <c r="T38" i="2" l="1"/>
  <c r="Y38" i="2" s="1"/>
  <c r="T39" i="2"/>
  <c r="Y39" i="2" s="1"/>
  <c r="T37" i="2"/>
  <c r="T36" i="2"/>
  <c r="Y36" i="2" s="1"/>
  <c r="T35" i="2"/>
  <c r="T34" i="2"/>
  <c r="Y34" i="2" s="1"/>
  <c r="T33" i="2"/>
  <c r="Y33" i="2" s="1"/>
  <c r="T32" i="2"/>
  <c r="T31" i="2"/>
  <c r="Y31" i="2" s="1"/>
  <c r="T29" i="2"/>
  <c r="T40" i="2" l="1"/>
  <c r="Y35" i="2"/>
  <c r="Y29" i="2"/>
  <c r="Y32" i="2"/>
  <c r="Y37" i="2"/>
  <c r="W34" i="2"/>
  <c r="W36" i="2"/>
  <c r="W29" i="2"/>
  <c r="W30" i="2" l="1"/>
  <c r="W32" i="2"/>
  <c r="W33" i="2"/>
  <c r="W35" i="2"/>
  <c r="W37" i="2"/>
  <c r="W31" i="2"/>
</calcChain>
</file>

<file path=xl/sharedStrings.xml><?xml version="1.0" encoding="utf-8"?>
<sst xmlns="http://schemas.openxmlformats.org/spreadsheetml/2006/main" count="249" uniqueCount="156">
  <si>
    <t>body</t>
  </si>
  <si>
    <t>skóre</t>
  </si>
  <si>
    <t>B</t>
  </si>
  <si>
    <t>Body</t>
  </si>
  <si>
    <t>Skóre</t>
  </si>
  <si>
    <t>Por.</t>
  </si>
  <si>
    <t>družstvo</t>
  </si>
  <si>
    <t>1. kolo</t>
  </si>
  <si>
    <t>2. kolo</t>
  </si>
  <si>
    <t>3. kolo</t>
  </si>
  <si>
    <t>4. kolo</t>
  </si>
  <si>
    <t>PROMÖLKKY 1</t>
  </si>
  <si>
    <t>PROMÖLKKY 2</t>
  </si>
  <si>
    <t>1. ŽK DULÁK</t>
  </si>
  <si>
    <t>METALURG BRATISLAVA</t>
  </si>
  <si>
    <t>Zápasy</t>
  </si>
  <si>
    <t>5. kolo</t>
  </si>
  <si>
    <t>7. kolo</t>
  </si>
  <si>
    <t>L</t>
  </si>
  <si>
    <t>neodohrané</t>
  </si>
  <si>
    <t>N</t>
  </si>
  <si>
    <t>rozdiel skóre</t>
  </si>
  <si>
    <t>K</t>
  </si>
  <si>
    <t>kontumačne</t>
  </si>
  <si>
    <t>M</t>
  </si>
  <si>
    <t>2</t>
  </si>
  <si>
    <t>0</t>
  </si>
  <si>
    <t>3</t>
  </si>
  <si>
    <t xml:space="preserve">PAMPÚCH </t>
  </si>
  <si>
    <t>8. kolo</t>
  </si>
  <si>
    <t>9. kolo</t>
  </si>
  <si>
    <t>*</t>
  </si>
  <si>
    <t>meno</t>
  </si>
  <si>
    <t>tím</t>
  </si>
  <si>
    <t>sety</t>
  </si>
  <si>
    <t>body v kole</t>
  </si>
  <si>
    <t>4</t>
  </si>
  <si>
    <t>Roman Grom</t>
  </si>
  <si>
    <t>Patrik Sipos (Trenďo)</t>
  </si>
  <si>
    <t>Jaroslav Jerz (Jaro)</t>
  </si>
  <si>
    <t>Stanislav Kúdela (Stano)</t>
  </si>
  <si>
    <t>Jozef Novák (Jožin)</t>
  </si>
  <si>
    <t>Katarína Takáčová (Katka)</t>
  </si>
  <si>
    <t>Ivan Šturcel (Ivo)</t>
  </si>
  <si>
    <t>Andrej Jursa (Aďo)</t>
  </si>
  <si>
    <t>Víťazoslav Zakopčan (Viťo)</t>
  </si>
  <si>
    <t>Zuzana Krajčírová (Zuzka)</t>
  </si>
  <si>
    <t>Eva Justová (Ejka)</t>
  </si>
  <si>
    <t>Vladimír Zelenka (Vlado)</t>
  </si>
  <si>
    <t>Natália Zelenková (Naty)</t>
  </si>
  <si>
    <t>Marek Dutko (Dudel)</t>
  </si>
  <si>
    <t>Alena Ambrusová (Ala)</t>
  </si>
  <si>
    <t>Lucia Juhásová (Luca)</t>
  </si>
  <si>
    <t>Tomáš Srok (Sroke)</t>
  </si>
  <si>
    <t>Juraj Knaust (Jirdo)</t>
  </si>
  <si>
    <t>SPOLU</t>
  </si>
  <si>
    <t>TABUĽKY DRUŽSTVÁ</t>
  </si>
  <si>
    <t>TABUĽKA JEDNOTLIVCI</t>
  </si>
  <si>
    <t>Poradie hráčov v tabuľke určuje počet bodov získaných jednotlivými hráčmi v nimi odohraných setoch. (víťazstvo v sete 2 body, remíza 1 bod, prehra 0 bod - delené počtom hráčov, ktorý v sete hrali).</t>
  </si>
  <si>
    <t>záp</t>
  </si>
  <si>
    <t>2/2</t>
  </si>
  <si>
    <t>Renáta Pisklová (Renči)</t>
  </si>
  <si>
    <t>1.</t>
  </si>
  <si>
    <t>2.</t>
  </si>
  <si>
    <t>3.</t>
  </si>
  <si>
    <t>4.</t>
  </si>
  <si>
    <t>8.</t>
  </si>
  <si>
    <t>Tabuľka :</t>
  </si>
  <si>
    <t>Tomáš Sklenár (Tomi)</t>
  </si>
  <si>
    <t>Jozef Petrík (Jožko)</t>
  </si>
  <si>
    <t>Pri rovnosti bodov dvoch alebo viacerých hráčov rozhoduje o poradí: nižší počet odohraných setov</t>
  </si>
  <si>
    <t>Dana Kačániová (Tinťa)</t>
  </si>
  <si>
    <t>Jana Klajdáčová (Jaina)</t>
  </si>
  <si>
    <t>finálový turnaj</t>
  </si>
  <si>
    <t>SF</t>
  </si>
  <si>
    <t>F</t>
  </si>
  <si>
    <t>1/8</t>
  </si>
  <si>
    <t>Alena Bágelová (Alča)</t>
  </si>
  <si>
    <t>AMICI MIEI</t>
  </si>
  <si>
    <t>b/s</t>
  </si>
  <si>
    <t>10. kolo</t>
  </si>
  <si>
    <t>11. kolo</t>
  </si>
  <si>
    <t>Poradie v tabuľke určuje počet získaných bodov v zápasoch (víťazstvo 3 body, remíza 2 body, prehra 1 bod, neodohranie zápasu 0 bodov).</t>
  </si>
  <si>
    <t>BRATISLAVSKÁ MÖLKKY LIGA - leto 2024</t>
  </si>
  <si>
    <t>06.04. - 28.04.</t>
  </si>
  <si>
    <t>20.04. - 12.05.</t>
  </si>
  <si>
    <t>04.05. - 26.05.</t>
  </si>
  <si>
    <t>18.05. - 09.06.</t>
  </si>
  <si>
    <t>01.06. - 23.06.</t>
  </si>
  <si>
    <t>15.06. - 07.07.</t>
  </si>
  <si>
    <t>29.06. - 21.07.</t>
  </si>
  <si>
    <t>13.07. - 04.08.</t>
  </si>
  <si>
    <t>27.07. - 18.08.</t>
  </si>
  <si>
    <t>10.08. - 01.09.</t>
  </si>
  <si>
    <t>24.08. - 14.09.</t>
  </si>
  <si>
    <t>6. kolo</t>
  </si>
  <si>
    <t>PAMPÚCH NITRA</t>
  </si>
  <si>
    <t>PAMPÚCH - KVETINKY</t>
  </si>
  <si>
    <t>THE TWELVE STEPS</t>
  </si>
  <si>
    <t>LAZY BEARS</t>
  </si>
  <si>
    <t>MATULOVE ŽMOLKKY</t>
  </si>
  <si>
    <t>10.</t>
  </si>
  <si>
    <t>Jaromír Mráz (Carda)</t>
  </si>
  <si>
    <t>Emil Oboril (Emilio)</t>
  </si>
  <si>
    <t>Inka Hroskop (Pampúšik)</t>
  </si>
  <si>
    <t>Miroslava Štritzová (Mimi)</t>
  </si>
  <si>
    <t>Andrej Šturcel (Aďo)</t>
  </si>
  <si>
    <t>Miroslav Raffay (Rafo)</t>
  </si>
  <si>
    <t>Ivana Raffayová (Ivka)</t>
  </si>
  <si>
    <t>Tomáš Tóth</t>
  </si>
  <si>
    <t>Rudolf Porubský (Rudo)</t>
  </si>
  <si>
    <t>Jana Štritzová (Jaja)</t>
  </si>
  <si>
    <t>Alena Fíniková (Ala)</t>
  </si>
  <si>
    <t>Martina Kľučiarová (Maťka)</t>
  </si>
  <si>
    <t>Ridha Ben Mabrouk (Ben)</t>
  </si>
  <si>
    <t>Jaroslav Burcl (Jaro B.)</t>
  </si>
  <si>
    <t xml:space="preserve">Štefan Davidovič </t>
  </si>
  <si>
    <t>Alena Farkašovská (Alenka)</t>
  </si>
  <si>
    <t>Mária Hermanová (Majka)</t>
  </si>
  <si>
    <t>Ľubor Kasala (Lubidy)</t>
  </si>
  <si>
    <t>Dominik Fekete</t>
  </si>
  <si>
    <t>Zoltán Urgas (Zoli)</t>
  </si>
  <si>
    <t>Štefan Melikant</t>
  </si>
  <si>
    <t>Jakub Melikant</t>
  </si>
  <si>
    <t>Gabriel Bocko</t>
  </si>
  <si>
    <t>Ondrej Lipták</t>
  </si>
  <si>
    <t>Dominika Lipták Krakovská</t>
  </si>
  <si>
    <t>Matúš Melikant</t>
  </si>
  <si>
    <t>1</t>
  </si>
  <si>
    <t>Zuzana Papp (Zuzka)</t>
  </si>
  <si>
    <t>1/3</t>
  </si>
  <si>
    <t>3/1</t>
  </si>
  <si>
    <t>Michael Trummer</t>
  </si>
  <si>
    <t>5.</t>
  </si>
  <si>
    <t>6.</t>
  </si>
  <si>
    <t>7.</t>
  </si>
  <si>
    <t>9.</t>
  </si>
  <si>
    <t>nemá zápas v danom kole</t>
  </si>
  <si>
    <t>Fero Vörös</t>
  </si>
  <si>
    <t>zápas skončil na ihrisku so skóre 10/14. Jeden set dvojíc (DA4/DB4) bol skontumovaný v prospech tímu Metalurg pre neoprávnený štart hráča tímu Promölkky 2 v tomto sete, a tak výsledné skóre je 8/16.</t>
  </si>
  <si>
    <t>Pri rovnosti bodov rozhoduje o poradí:                     1. vyšší rozdiel skóre                           2. vzájomný zápas                              3. vyššie dosiahnuté skóre</t>
  </si>
  <si>
    <t>Richard Andrášik (Rišo)</t>
  </si>
  <si>
    <t>Štefan Fogl (STE)</t>
  </si>
  <si>
    <t>Anton Lukáč (TON)</t>
  </si>
  <si>
    <t>Ladislav Petrík (LAC)</t>
  </si>
  <si>
    <t>Oto Lörincz (OTO)</t>
  </si>
  <si>
    <t>Stanislav Ivan (Stanley)</t>
  </si>
  <si>
    <t>11.</t>
  </si>
  <si>
    <t>Zlatka Kozáková</t>
  </si>
  <si>
    <t>Tamara Melikantová (Taja)</t>
  </si>
  <si>
    <t>b/z</t>
  </si>
  <si>
    <t>Pavol Brndiar (Paľo)</t>
  </si>
  <si>
    <t>**</t>
  </si>
  <si>
    <t>zápas skončil na ihrisku so skóre 18/6. Jeden set dvojíc (DA4/DB4) bol skontumovaný v prospech tímu Pampúch-kvetinky pre neoprávnený štart hráča tímu 1.ŽK Dulák v tomto sete, a tak výsledné skóre je 16/8.</t>
  </si>
  <si>
    <t>odohrané 53 z 55 zápasov</t>
  </si>
  <si>
    <t>upravené body, resp. počet setov vzhľadom na kontumácie setov, zápasov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</si>
</sst>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 CE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charset val="238"/>
    </font>
    <font>
      <sz val="12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color indexed="2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indexed="60"/>
      <name val="Tahoma"/>
      <family val="2"/>
      <charset val="238"/>
    </font>
    <font>
      <sz val="10"/>
      <color indexed="60"/>
      <name val="Arial CE"/>
      <charset val="238"/>
    </font>
    <font>
      <sz val="14"/>
      <name val="Tahoma"/>
      <family val="2"/>
      <charset val="238"/>
    </font>
    <font>
      <sz val="9"/>
      <name val="Arial CE"/>
      <charset val="238"/>
    </font>
    <font>
      <b/>
      <sz val="14"/>
      <color indexed="43"/>
      <name val="Tekton Pro"/>
      <family val="2"/>
    </font>
    <font>
      <b/>
      <sz val="14"/>
      <color indexed="43"/>
      <name val="Tekton Pro Ext"/>
      <family val="2"/>
    </font>
    <font>
      <b/>
      <sz val="10"/>
      <name val="Tahoma"/>
      <family val="2"/>
      <charset val="238"/>
    </font>
    <font>
      <b/>
      <sz val="10"/>
      <color indexed="43"/>
      <name val="Times New Roman"/>
      <family val="1"/>
      <charset val="238"/>
    </font>
    <font>
      <b/>
      <sz val="10"/>
      <color indexed="60"/>
      <name val="Tahoma"/>
      <family val="2"/>
      <charset val="238"/>
    </font>
    <font>
      <sz val="10"/>
      <name val="Arial CE"/>
      <charset val="238"/>
    </font>
    <font>
      <b/>
      <sz val="11"/>
      <color indexed="60"/>
      <name val="Tahoma"/>
      <family val="2"/>
      <charset val="238"/>
    </font>
    <font>
      <sz val="20"/>
      <color indexed="60"/>
      <name val="Tekton Pro Ext"/>
      <family val="2"/>
    </font>
    <font>
      <b/>
      <sz val="10"/>
      <color indexed="43"/>
      <name val="Tahoma"/>
      <family val="2"/>
      <charset val="238"/>
    </font>
    <font>
      <sz val="10"/>
      <color indexed="60"/>
      <name val="Tahoma"/>
      <family val="2"/>
      <charset val="238"/>
    </font>
    <font>
      <sz val="18"/>
      <color indexed="60"/>
      <name val="Tekton Pro Ext"/>
      <family val="2"/>
    </font>
    <font>
      <sz val="10"/>
      <name val="Arial"/>
      <family val="2"/>
      <charset val="238"/>
    </font>
    <font>
      <b/>
      <sz val="11"/>
      <color theme="9" tint="-0.499984740745262"/>
      <name val="Tahoma"/>
      <family val="2"/>
      <charset val="238"/>
    </font>
    <font>
      <sz val="10"/>
      <color theme="9" tint="-0.499984740745262"/>
      <name val="Tahoma"/>
      <family val="2"/>
      <charset val="238"/>
    </font>
    <font>
      <sz val="16"/>
      <color theme="9" tint="-0.499984740745262"/>
      <name val="Tekton Pro Ext"/>
      <family val="2"/>
    </font>
    <font>
      <b/>
      <sz val="16"/>
      <color theme="9" tint="-0.499984740745262"/>
      <name val="Tekton Pro Ext"/>
      <family val="2"/>
    </font>
    <font>
      <b/>
      <sz val="12"/>
      <color theme="9" tint="-0.499984740745262"/>
      <name val="Tahoma"/>
      <family val="2"/>
      <charset val="238"/>
    </font>
    <font>
      <b/>
      <sz val="15"/>
      <color theme="9" tint="-0.499984740745262"/>
      <name val="Tahoma"/>
      <family val="2"/>
      <charset val="238"/>
    </font>
    <font>
      <b/>
      <sz val="14"/>
      <color theme="9" tint="-0.499984740745262"/>
      <name val="Tahoma"/>
      <family val="2"/>
      <charset val="238"/>
    </font>
    <font>
      <sz val="11"/>
      <color indexed="60"/>
      <name val="Tahoma"/>
      <family val="2"/>
      <charset val="238"/>
    </font>
    <font>
      <sz val="7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5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5" fillId="0" borderId="0"/>
    <xf numFmtId="0" fontId="5" fillId="0" borderId="0"/>
    <xf numFmtId="0" fontId="5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4" fillId="0" borderId="0"/>
  </cellStyleXfs>
  <cellXfs count="268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Border="1"/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4" fillId="0" borderId="0" xfId="0" applyFont="1"/>
    <xf numFmtId="0" fontId="25" fillId="0" borderId="0" xfId="0" applyFont="1"/>
    <xf numFmtId="0" fontId="24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0" fontId="0" fillId="0" borderId="0" xfId="0" applyFill="1"/>
    <xf numFmtId="0" fontId="29" fillId="0" borderId="12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30" fillId="24" borderId="0" xfId="0" applyFont="1" applyFill="1" applyAlignment="1"/>
    <xf numFmtId="0" fontId="30" fillId="24" borderId="0" xfId="0" applyFont="1" applyFill="1"/>
    <xf numFmtId="0" fontId="24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32" fillId="0" borderId="23" xfId="0" applyFont="1" applyBorder="1" applyAlignment="1">
      <alignment vertical="justify" wrapText="1"/>
    </xf>
    <xf numFmtId="0" fontId="29" fillId="0" borderId="0" xfId="0" applyFont="1" applyFill="1" applyBorder="1" applyAlignment="1">
      <alignment horizontal="center"/>
    </xf>
    <xf numFmtId="49" fontId="31" fillId="0" borderId="18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15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right"/>
    </xf>
    <xf numFmtId="49" fontId="36" fillId="25" borderId="19" xfId="0" applyNumberFormat="1" applyFont="1" applyFill="1" applyBorder="1" applyAlignment="1">
      <alignment horizontal="center" vertical="center"/>
    </xf>
    <xf numFmtId="0" fontId="0" fillId="24" borderId="0" xfId="0" applyFill="1"/>
    <xf numFmtId="0" fontId="24" fillId="0" borderId="0" xfId="0" applyFont="1" applyBorder="1"/>
    <xf numFmtId="0" fontId="28" fillId="0" borderId="29" xfId="0" applyFont="1" applyBorder="1" applyAlignment="1">
      <alignment horizontal="center"/>
    </xf>
    <xf numFmtId="0" fontId="40" fillId="24" borderId="0" xfId="0" applyFont="1" applyFill="1" applyAlignment="1">
      <alignment horizontal="right"/>
    </xf>
    <xf numFmtId="0" fontId="0" fillId="0" borderId="0" xfId="0" applyFill="1" applyBorder="1"/>
    <xf numFmtId="0" fontId="25" fillId="0" borderId="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5" fillId="0" borderId="32" xfId="0" applyFont="1" applyBorder="1" applyAlignment="1">
      <alignment horizontal="center"/>
    </xf>
    <xf numFmtId="2" fontId="0" fillId="0" borderId="0" xfId="0" applyNumberFormat="1"/>
    <xf numFmtId="2" fontId="24" fillId="0" borderId="0" xfId="0" applyNumberFormat="1" applyFont="1"/>
    <xf numFmtId="2" fontId="25" fillId="0" borderId="0" xfId="0" applyNumberFormat="1" applyFont="1" applyAlignment="1">
      <alignment horizontal="center"/>
    </xf>
    <xf numFmtId="2" fontId="20" fillId="0" borderId="0" xfId="0" applyNumberFormat="1" applyFont="1"/>
    <xf numFmtId="0" fontId="28" fillId="0" borderId="33" xfId="0" applyFont="1" applyBorder="1" applyAlignment="1">
      <alignment horizontal="center"/>
    </xf>
    <xf numFmtId="0" fontId="25" fillId="0" borderId="0" xfId="38" applyFont="1" applyAlignment="1">
      <alignment vertical="top" wrapText="1"/>
    </xf>
    <xf numFmtId="0" fontId="25" fillId="0" borderId="0" xfId="38" applyFont="1" applyAlignment="1">
      <alignment horizontal="left" vertical="top" wrapText="1"/>
    </xf>
    <xf numFmtId="0" fontId="28" fillId="0" borderId="39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5" fillId="0" borderId="0" xfId="0" applyFont="1" applyBorder="1" applyAlignment="1">
      <alignment vertical="top" wrapText="1"/>
    </xf>
    <xf numFmtId="0" fontId="40" fillId="24" borderId="0" xfId="0" applyFont="1" applyFill="1" applyAlignment="1">
      <alignment horizontal="center"/>
    </xf>
    <xf numFmtId="0" fontId="25" fillId="0" borderId="0" xfId="38" applyFont="1" applyAlignment="1">
      <alignment horizontal="center" vertical="top" wrapText="1"/>
    </xf>
    <xf numFmtId="0" fontId="25" fillId="0" borderId="15" xfId="0" applyFont="1" applyBorder="1" applyAlignment="1">
      <alignment horizontal="right" vertic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3" fillId="0" borderId="0" xfId="0" applyFont="1" applyFill="1" applyBorder="1"/>
    <xf numFmtId="49" fontId="31" fillId="0" borderId="0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right"/>
    </xf>
    <xf numFmtId="49" fontId="31" fillId="0" borderId="17" xfId="0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right"/>
    </xf>
    <xf numFmtId="0" fontId="24" fillId="0" borderId="13" xfId="0" applyFont="1" applyFill="1" applyBorder="1" applyAlignment="1">
      <alignment horizontal="right"/>
    </xf>
    <xf numFmtId="49" fontId="31" fillId="0" borderId="25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0" fillId="0" borderId="0" xfId="0" applyFont="1" applyFill="1"/>
    <xf numFmtId="0" fontId="29" fillId="0" borderId="45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45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35" fillId="0" borderId="50" xfId="0" applyFont="1" applyFill="1" applyBorder="1" applyAlignment="1">
      <alignment horizontal="center"/>
    </xf>
    <xf numFmtId="1" fontId="31" fillId="0" borderId="20" xfId="0" applyNumberFormat="1" applyFont="1" applyBorder="1" applyAlignment="1">
      <alignment horizontal="center" vertical="center"/>
    </xf>
    <xf numFmtId="1" fontId="31" fillId="0" borderId="20" xfId="0" applyNumberFormat="1" applyFont="1" applyFill="1" applyBorder="1" applyAlignment="1">
      <alignment horizontal="center" vertical="center"/>
    </xf>
    <xf numFmtId="1" fontId="31" fillId="0" borderId="22" xfId="0" applyNumberFormat="1" applyFont="1" applyBorder="1" applyAlignment="1">
      <alignment horizontal="center" vertical="center"/>
    </xf>
    <xf numFmtId="1" fontId="34" fillId="25" borderId="19" xfId="0" applyNumberFormat="1" applyFont="1" applyFill="1" applyBorder="1" applyAlignment="1">
      <alignment horizontal="center" vertical="center"/>
    </xf>
    <xf numFmtId="1" fontId="31" fillId="0" borderId="19" xfId="0" applyNumberFormat="1" applyFont="1" applyBorder="1" applyAlignment="1">
      <alignment horizontal="center" vertical="center"/>
    </xf>
    <xf numFmtId="1" fontId="31" fillId="0" borderId="19" xfId="0" applyNumberFormat="1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/>
    </xf>
    <xf numFmtId="0" fontId="25" fillId="0" borderId="0" xfId="37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9" fillId="0" borderId="14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14" xfId="0" applyFont="1" applyFill="1" applyBorder="1" applyAlignment="1">
      <alignment horizontal="right"/>
    </xf>
    <xf numFmtId="0" fontId="24" fillId="0" borderId="15" xfId="0" applyFont="1" applyFill="1" applyBorder="1" applyAlignment="1">
      <alignment horizontal="right"/>
    </xf>
    <xf numFmtId="0" fontId="24" fillId="0" borderId="16" xfId="0" applyFont="1" applyFill="1" applyBorder="1" applyAlignment="1">
      <alignment horizontal="right"/>
    </xf>
    <xf numFmtId="0" fontId="24" fillId="0" borderId="15" xfId="0" applyFont="1" applyFill="1" applyBorder="1"/>
    <xf numFmtId="0" fontId="29" fillId="0" borderId="12" xfId="0" applyFont="1" applyFill="1" applyBorder="1" applyAlignment="1"/>
    <xf numFmtId="0" fontId="29" fillId="0" borderId="13" xfId="0" applyFont="1" applyFill="1" applyBorder="1" applyAlignment="1"/>
    <xf numFmtId="0" fontId="29" fillId="0" borderId="11" xfId="0" applyFont="1" applyFill="1" applyBorder="1" applyAlignment="1"/>
    <xf numFmtId="0" fontId="29" fillId="0" borderId="44" xfId="0" applyFont="1" applyBorder="1" applyAlignment="1">
      <alignment horizontal="center"/>
    </xf>
    <xf numFmtId="1" fontId="33" fillId="25" borderId="19" xfId="0" applyNumberFormat="1" applyFont="1" applyFill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38" xfId="0" applyNumberFormat="1" applyFont="1" applyBorder="1" applyAlignment="1">
      <alignment horizontal="center" vertical="center"/>
    </xf>
    <xf numFmtId="1" fontId="31" fillId="0" borderId="26" xfId="0" applyNumberFormat="1" applyFont="1" applyBorder="1" applyAlignment="1">
      <alignment horizontal="center" vertical="center"/>
    </xf>
    <xf numFmtId="49" fontId="36" fillId="25" borderId="27" xfId="0" applyNumberFormat="1" applyFont="1" applyFill="1" applyBorder="1" applyAlignment="1">
      <alignment horizontal="center" vertical="center"/>
    </xf>
    <xf numFmtId="1" fontId="26" fillId="0" borderId="13" xfId="0" applyNumberFormat="1" applyFont="1" applyFill="1" applyBorder="1" applyAlignment="1">
      <alignment horizontal="right" vertical="center"/>
    </xf>
    <xf numFmtId="49" fontId="36" fillId="0" borderId="0" xfId="0" applyNumberFormat="1" applyFont="1" applyFill="1" applyBorder="1" applyAlignment="1">
      <alignment horizontal="center" vertical="center"/>
    </xf>
    <xf numFmtId="0" fontId="43" fillId="24" borderId="0" xfId="0" applyFont="1" applyFill="1" applyAlignment="1">
      <alignment horizontal="right"/>
    </xf>
    <xf numFmtId="1" fontId="26" fillId="0" borderId="12" xfId="0" applyNumberFormat="1" applyFont="1" applyFill="1" applyBorder="1" applyAlignment="1">
      <alignment horizontal="right" vertical="center"/>
    </xf>
    <xf numFmtId="0" fontId="43" fillId="24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9" fillId="24" borderId="36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/>
    </xf>
    <xf numFmtId="2" fontId="25" fillId="26" borderId="19" xfId="0" applyNumberFormat="1" applyFont="1" applyFill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2" fontId="25" fillId="26" borderId="19" xfId="0" applyNumberFormat="1" applyFont="1" applyFill="1" applyBorder="1" applyAlignment="1">
      <alignment horizontal="center" vertical="center"/>
    </xf>
    <xf numFmtId="2" fontId="41" fillId="26" borderId="19" xfId="0" applyNumberFormat="1" applyFont="1" applyFill="1" applyBorder="1" applyAlignment="1">
      <alignment horizontal="center" vertical="center"/>
    </xf>
    <xf numFmtId="0" fontId="0" fillId="27" borderId="19" xfId="0" applyFill="1" applyBorder="1"/>
    <xf numFmtId="0" fontId="48" fillId="24" borderId="0" xfId="0" applyFont="1" applyFill="1" applyAlignment="1">
      <alignment horizontal="right"/>
    </xf>
    <xf numFmtId="49" fontId="36" fillId="26" borderId="21" xfId="0" applyNumberFormat="1" applyFont="1" applyFill="1" applyBorder="1" applyAlignment="1">
      <alignment horizontal="center" vertical="center"/>
    </xf>
    <xf numFmtId="0" fontId="50" fillId="24" borderId="51" xfId="0" applyFont="1" applyFill="1" applyBorder="1" applyAlignment="1">
      <alignment horizontal="right" vertical="center"/>
    </xf>
    <xf numFmtId="0" fontId="50" fillId="24" borderId="41" xfId="0" applyFont="1" applyFill="1" applyBorder="1" applyAlignment="1">
      <alignment horizontal="right" vertical="center"/>
    </xf>
    <xf numFmtId="0" fontId="50" fillId="24" borderId="25" xfId="0" applyFont="1" applyFill="1" applyBorder="1" applyAlignment="1">
      <alignment horizontal="right" vertical="center"/>
    </xf>
    <xf numFmtId="0" fontId="51" fillId="0" borderId="20" xfId="0" applyFont="1" applyFill="1" applyBorder="1" applyAlignment="1">
      <alignment horizontal="right" vertical="center"/>
    </xf>
    <xf numFmtId="1" fontId="51" fillId="0" borderId="19" xfId="0" applyNumberFormat="1" applyFont="1" applyFill="1" applyBorder="1" applyAlignment="1">
      <alignment horizontal="right" vertical="center"/>
    </xf>
    <xf numFmtId="1" fontId="51" fillId="0" borderId="31" xfId="0" applyNumberFormat="1" applyFont="1" applyFill="1" applyBorder="1" applyAlignment="1">
      <alignment horizontal="right" vertical="center"/>
    </xf>
    <xf numFmtId="0" fontId="24" fillId="0" borderId="31" xfId="0" applyFont="1" applyFill="1" applyBorder="1" applyAlignment="1">
      <alignment vertical="center"/>
    </xf>
    <xf numFmtId="1" fontId="26" fillId="0" borderId="11" xfId="0" applyNumberFormat="1" applyFont="1" applyFill="1" applyBorder="1" applyAlignment="1">
      <alignment horizontal="right" vertical="center"/>
    </xf>
    <xf numFmtId="0" fontId="23" fillId="0" borderId="0" xfId="0" applyFont="1"/>
    <xf numFmtId="2" fontId="23" fillId="0" borderId="0" xfId="0" applyNumberFormat="1" applyFont="1"/>
    <xf numFmtId="1" fontId="31" fillId="0" borderId="31" xfId="0" applyNumberFormat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25" fillId="0" borderId="31" xfId="0" applyNumberFormat="1" applyFont="1" applyFill="1" applyBorder="1" applyAlignment="1">
      <alignment horizontal="center" vertical="center"/>
    </xf>
    <xf numFmtId="0" fontId="39" fillId="24" borderId="25" xfId="0" applyFont="1" applyFill="1" applyBorder="1" applyAlignment="1">
      <alignment horizontal="center" vertical="center"/>
    </xf>
    <xf numFmtId="2" fontId="23" fillId="0" borderId="0" xfId="0" applyNumberFormat="1" applyFont="1" applyAlignment="1">
      <alignment horizontal="center"/>
    </xf>
    <xf numFmtId="0" fontId="0" fillId="24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23" fillId="0" borderId="35" xfId="0" applyFont="1" applyBorder="1" applyAlignment="1">
      <alignment horizontal="center"/>
    </xf>
    <xf numFmtId="0" fontId="47" fillId="24" borderId="0" xfId="0" applyFont="1" applyFill="1"/>
    <xf numFmtId="0" fontId="40" fillId="24" borderId="0" xfId="0" applyFont="1" applyFill="1"/>
    <xf numFmtId="2" fontId="30" fillId="0" borderId="0" xfId="0" applyNumberFormat="1" applyFont="1"/>
    <xf numFmtId="0" fontId="52" fillId="0" borderId="0" xfId="0" applyFont="1"/>
    <xf numFmtId="0" fontId="30" fillId="0" borderId="0" xfId="0" applyFont="1"/>
    <xf numFmtId="0" fontId="28" fillId="0" borderId="24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5" fillId="0" borderId="0" xfId="0" applyFont="1" applyAlignment="1">
      <alignment vertical="center" wrapText="1"/>
    </xf>
    <xf numFmtId="0" fontId="42" fillId="0" borderId="34" xfId="0" applyFont="1" applyBorder="1"/>
    <xf numFmtId="0" fontId="42" fillId="0" borderId="35" xfId="0" applyFont="1" applyBorder="1"/>
    <xf numFmtId="0" fontId="42" fillId="0" borderId="21" xfId="0" applyFont="1" applyBorder="1"/>
    <xf numFmtId="0" fontId="37" fillId="0" borderId="38" xfId="0" applyFont="1" applyBorder="1" applyAlignment="1">
      <alignment horizontal="center" vertical="center"/>
    </xf>
    <xf numFmtId="0" fontId="42" fillId="0" borderId="36" xfId="0" applyFont="1" applyBorder="1"/>
    <xf numFmtId="0" fontId="42" fillId="0" borderId="54" xfId="0" applyFont="1" applyBorder="1"/>
    <xf numFmtId="0" fontId="42" fillId="0" borderId="22" xfId="0" applyFont="1" applyBorder="1"/>
    <xf numFmtId="0" fontId="37" fillId="0" borderId="26" xfId="0" applyFont="1" applyBorder="1" applyAlignment="1">
      <alignment horizontal="center" vertical="center"/>
    </xf>
    <xf numFmtId="2" fontId="25" fillId="0" borderId="15" xfId="0" applyNumberFormat="1" applyFont="1" applyBorder="1" applyAlignment="1">
      <alignment horizontal="center" vertical="center"/>
    </xf>
    <xf numFmtId="2" fontId="25" fillId="0" borderId="19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42" fillId="0" borderId="36" xfId="0" applyFont="1" applyBorder="1" applyAlignment="1">
      <alignment horizontal="left"/>
    </xf>
    <xf numFmtId="0" fontId="42" fillId="0" borderId="54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37" fillId="0" borderId="13" xfId="0" applyFont="1" applyBorder="1" applyAlignment="1">
      <alignment horizontal="center" vertical="center"/>
    </xf>
    <xf numFmtId="0" fontId="39" fillId="24" borderId="18" xfId="0" applyFont="1" applyFill="1" applyBorder="1" applyAlignment="1">
      <alignment horizontal="center" vertical="center"/>
    </xf>
    <xf numFmtId="0" fontId="42" fillId="0" borderId="19" xfId="0" applyFont="1" applyBorder="1"/>
    <xf numFmtId="0" fontId="42" fillId="0" borderId="52" xfId="0" applyFont="1" applyBorder="1"/>
    <xf numFmtId="0" fontId="42" fillId="0" borderId="26" xfId="0" applyFont="1" applyBorder="1"/>
    <xf numFmtId="0" fontId="42" fillId="0" borderId="56" xfId="0" applyFont="1" applyBorder="1"/>
    <xf numFmtId="0" fontId="37" fillId="0" borderId="40" xfId="0" applyFont="1" applyBorder="1" applyAlignment="1">
      <alignment horizontal="center" vertical="center"/>
    </xf>
    <xf numFmtId="0" fontId="42" fillId="0" borderId="58" xfId="0" applyFont="1" applyBorder="1"/>
    <xf numFmtId="0" fontId="42" fillId="0" borderId="10" xfId="0" applyFont="1" applyBorder="1"/>
    <xf numFmtId="0" fontId="42" fillId="0" borderId="27" xfId="0" applyFont="1" applyBorder="1"/>
    <xf numFmtId="0" fontId="42" fillId="0" borderId="57" xfId="0" applyFont="1" applyBorder="1"/>
    <xf numFmtId="0" fontId="37" fillId="0" borderId="11" xfId="0" applyFont="1" applyBorder="1" applyAlignment="1">
      <alignment horizontal="center" vertical="center"/>
    </xf>
    <xf numFmtId="2" fontId="25" fillId="0" borderId="31" xfId="0" applyNumberFormat="1" applyFont="1" applyBorder="1" applyAlignment="1">
      <alignment horizontal="center" vertical="center"/>
    </xf>
    <xf numFmtId="2" fontId="25" fillId="0" borderId="11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2" fontId="35" fillId="0" borderId="3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2" fontId="25" fillId="0" borderId="12" xfId="0" applyNumberFormat="1" applyFont="1" applyBorder="1" applyAlignment="1">
      <alignment horizontal="center" vertical="center"/>
    </xf>
    <xf numFmtId="2" fontId="25" fillId="0" borderId="21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right" vertical="center"/>
    </xf>
    <xf numFmtId="0" fontId="23" fillId="0" borderId="20" xfId="0" applyFont="1" applyBorder="1" applyAlignment="1">
      <alignment horizontal="right" vertical="center"/>
    </xf>
    <xf numFmtId="2" fontId="45" fillId="0" borderId="37" xfId="0" applyNumberFormat="1" applyFont="1" applyBorder="1" applyAlignment="1">
      <alignment horizontal="right" vertical="center"/>
    </xf>
    <xf numFmtId="2" fontId="25" fillId="0" borderId="13" xfId="0" applyNumberFormat="1" applyFont="1" applyBorder="1" applyAlignment="1">
      <alignment horizontal="center" vertical="center"/>
    </xf>
    <xf numFmtId="2" fontId="25" fillId="0" borderId="22" xfId="0" applyNumberFormat="1" applyFont="1" applyBorder="1" applyAlignment="1">
      <alignment horizontal="center" vertical="center"/>
    </xf>
    <xf numFmtId="2" fontId="45" fillId="0" borderId="13" xfId="0" applyNumberFormat="1" applyFont="1" applyBorder="1" applyAlignment="1">
      <alignment horizontal="right" vertical="center"/>
    </xf>
    <xf numFmtId="2" fontId="25" fillId="27" borderId="19" xfId="0" applyNumberFormat="1" applyFont="1" applyFill="1" applyBorder="1" applyAlignment="1">
      <alignment horizontal="center" vertical="center"/>
    </xf>
    <xf numFmtId="2" fontId="25" fillId="26" borderId="15" xfId="0" applyNumberFormat="1" applyFont="1" applyFill="1" applyBorder="1" applyAlignment="1">
      <alignment horizontal="center" vertical="center"/>
    </xf>
    <xf numFmtId="2" fontId="25" fillId="26" borderId="13" xfId="0" applyNumberFormat="1" applyFont="1" applyFill="1" applyBorder="1" applyAlignment="1">
      <alignment horizontal="center" vertical="center"/>
    </xf>
    <xf numFmtId="2" fontId="46" fillId="26" borderId="19" xfId="0" applyNumberFormat="1" applyFont="1" applyFill="1" applyBorder="1" applyAlignment="1">
      <alignment horizontal="center" vertical="center"/>
    </xf>
    <xf numFmtId="2" fontId="46" fillId="26" borderId="13" xfId="0" applyNumberFormat="1" applyFont="1" applyFill="1" applyBorder="1" applyAlignment="1">
      <alignment horizontal="center" vertical="center"/>
    </xf>
    <xf numFmtId="2" fontId="25" fillId="0" borderId="19" xfId="0" applyNumberFormat="1" applyFont="1" applyBorder="1" applyAlignment="1">
      <alignment vertical="center"/>
    </xf>
    <xf numFmtId="2" fontId="25" fillId="26" borderId="19" xfId="0" applyNumberFormat="1" applyFont="1" applyFill="1" applyBorder="1" applyAlignment="1">
      <alignment vertical="center"/>
    </xf>
    <xf numFmtId="2" fontId="0" fillId="0" borderId="19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2" fontId="25" fillId="0" borderId="55" xfId="0" applyNumberFormat="1" applyFont="1" applyBorder="1" applyAlignment="1">
      <alignment horizontal="center" vertical="center"/>
    </xf>
    <xf numFmtId="2" fontId="25" fillId="0" borderId="39" xfId="0" applyNumberFormat="1" applyFont="1" applyBorder="1" applyAlignment="1">
      <alignment horizontal="center" vertical="center"/>
    </xf>
    <xf numFmtId="2" fontId="46" fillId="26" borderId="39" xfId="0" applyNumberFormat="1" applyFont="1" applyFill="1" applyBorder="1" applyAlignment="1">
      <alignment horizontal="center" vertical="center"/>
    </xf>
    <xf numFmtId="2" fontId="25" fillId="0" borderId="40" xfId="0" applyNumberFormat="1" applyFont="1" applyBorder="1" applyAlignment="1">
      <alignment horizontal="center" vertical="center"/>
    </xf>
    <xf numFmtId="0" fontId="25" fillId="0" borderId="55" xfId="0" applyFont="1" applyBorder="1" applyAlignment="1">
      <alignment horizontal="right" vertical="center"/>
    </xf>
    <xf numFmtId="0" fontId="23" fillId="0" borderId="39" xfId="0" applyFont="1" applyBorder="1" applyAlignment="1">
      <alignment horizontal="right" vertical="center"/>
    </xf>
    <xf numFmtId="2" fontId="45" fillId="0" borderId="40" xfId="0" applyNumberFormat="1" applyFont="1" applyBorder="1" applyAlignment="1">
      <alignment horizontal="right" vertical="center"/>
    </xf>
    <xf numFmtId="2" fontId="25" fillId="0" borderId="39" xfId="0" applyNumberFormat="1" applyFont="1" applyFill="1" applyBorder="1" applyAlignment="1">
      <alignment horizontal="center" vertical="center"/>
    </xf>
    <xf numFmtId="2" fontId="25" fillId="0" borderId="52" xfId="0" applyNumberFormat="1" applyFont="1" applyBorder="1" applyAlignment="1">
      <alignment horizontal="center" vertical="center"/>
    </xf>
    <xf numFmtId="0" fontId="25" fillId="0" borderId="52" xfId="0" applyFont="1" applyBorder="1" applyAlignment="1">
      <alignment horizontal="right" vertical="center"/>
    </xf>
    <xf numFmtId="2" fontId="25" fillId="26" borderId="31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2" fontId="45" fillId="0" borderId="11" xfId="0" applyNumberFormat="1" applyFont="1" applyBorder="1" applyAlignment="1">
      <alignment horizontal="right" vertical="center"/>
    </xf>
    <xf numFmtId="2" fontId="25" fillId="0" borderId="14" xfId="0" applyNumberFormat="1" applyFont="1" applyBorder="1" applyAlignment="1">
      <alignment horizontal="center" vertical="center"/>
    </xf>
    <xf numFmtId="2" fontId="25" fillId="26" borderId="2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0" fillId="0" borderId="0" xfId="0" applyFont="1"/>
    <xf numFmtId="0" fontId="23" fillId="27" borderId="19" xfId="0" applyFont="1" applyFill="1" applyBorder="1" applyAlignment="1">
      <alignment horizontal="right" vertical="center"/>
    </xf>
    <xf numFmtId="0" fontId="24" fillId="0" borderId="0" xfId="0" applyFont="1" applyAlignment="1">
      <alignment horizontal="left"/>
    </xf>
    <xf numFmtId="0" fontId="24" fillId="0" borderId="0" xfId="0" applyFont="1" applyFill="1" applyAlignment="1">
      <alignment horizontal="left"/>
    </xf>
    <xf numFmtId="0" fontId="49" fillId="0" borderId="15" xfId="0" applyFont="1" applyFill="1" applyBorder="1" applyAlignment="1">
      <alignment horizontal="left"/>
    </xf>
    <xf numFmtId="0" fontId="49" fillId="0" borderId="19" xfId="0" applyFont="1" applyFill="1" applyBorder="1" applyAlignment="1">
      <alignment horizontal="left"/>
    </xf>
    <xf numFmtId="0" fontId="23" fillId="0" borderId="28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9" fillId="0" borderId="15" xfId="0" applyFont="1" applyFill="1" applyBorder="1" applyAlignment="1">
      <alignment horizontal="left"/>
    </xf>
    <xf numFmtId="0" fontId="29" fillId="0" borderId="19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8" fillId="0" borderId="48" xfId="0" applyFont="1" applyBorder="1" applyAlignment="1">
      <alignment horizontal="left"/>
    </xf>
    <xf numFmtId="0" fontId="28" fillId="0" borderId="46" xfId="0" applyFont="1" applyBorder="1" applyAlignment="1">
      <alignment horizontal="left"/>
    </xf>
    <xf numFmtId="0" fontId="28" fillId="0" borderId="49" xfId="0" applyFont="1" applyBorder="1" applyAlignment="1">
      <alignment horizontal="left"/>
    </xf>
    <xf numFmtId="0" fontId="25" fillId="0" borderId="0" xfId="0" applyFont="1" applyBorder="1" applyAlignment="1">
      <alignment horizontal="left" vertical="top" wrapText="1"/>
    </xf>
    <xf numFmtId="0" fontId="29" fillId="0" borderId="14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0" fontId="53" fillId="0" borderId="0" xfId="0" applyFont="1" applyAlignment="1">
      <alignment horizontal="left" wrapText="1"/>
    </xf>
    <xf numFmtId="0" fontId="29" fillId="0" borderId="16" xfId="0" applyFont="1" applyFill="1" applyBorder="1" applyAlignment="1">
      <alignment horizontal="left"/>
    </xf>
    <xf numFmtId="0" fontId="29" fillId="0" borderId="31" xfId="0" applyFont="1" applyFill="1" applyBorder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8" fillId="0" borderId="28" xfId="0" applyFont="1" applyBorder="1"/>
    <xf numFmtId="0" fontId="28" fillId="0" borderId="43" xfId="0" applyFont="1" applyBorder="1"/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8" fillId="0" borderId="47" xfId="0" applyFont="1" applyBorder="1" applyAlignment="1">
      <alignment horizontal="left"/>
    </xf>
    <xf numFmtId="0" fontId="39" fillId="24" borderId="59" xfId="0" applyFont="1" applyFill="1" applyBorder="1" applyAlignment="1">
      <alignment horizontal="center" vertical="center"/>
    </xf>
    <xf numFmtId="0" fontId="39" fillId="24" borderId="60" xfId="0" applyFont="1" applyFill="1" applyBorder="1" applyAlignment="1">
      <alignment horizontal="center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e" xfId="0" builtinId="0"/>
    <cellStyle name="Normálne 2" xfId="44"/>
    <cellStyle name="normálne_BTS liga tabuľka alt." xfId="37"/>
    <cellStyle name="normálne_TURNAJ pm" xfId="38"/>
    <cellStyle name="Note" xfId="39"/>
    <cellStyle name="Output" xfId="40"/>
    <cellStyle name="Title" xfId="41"/>
    <cellStyle name="Total" xfId="42"/>
    <cellStyle name="Warning Text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180975</xdr:rowOff>
    </xdr:from>
    <xdr:to>
      <xdr:col>0</xdr:col>
      <xdr:colOff>0</xdr:colOff>
      <xdr:row>31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0975" y="7505700"/>
          <a:ext cx="0" cy="3143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64800" tIns="0" rIns="90000" bIns="46800" anchor="t" upright="1"/>
        <a:lstStyle/>
        <a:p>
          <a:pPr algn="l" rtl="0">
            <a:defRPr sz="1000"/>
          </a:pPr>
          <a:r>
            <a:rPr lang="sk-SK" sz="1500" b="1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s  r. o</a:t>
          </a:r>
          <a:r>
            <a:rPr lang="sk-SK" sz="150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.</a:t>
          </a:r>
          <a:endParaRPr lang="sk-SK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0</xdr:col>
      <xdr:colOff>0</xdr:colOff>
      <xdr:row>7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2668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wrap="square" lIns="64800" tIns="0" rIns="90000" bIns="46800" anchor="t" upright="1"/>
        <a:lstStyle/>
        <a:p>
          <a:pPr algn="l" rtl="0">
            <a:defRPr sz="1000"/>
          </a:pPr>
          <a:r>
            <a:rPr lang="sk-SK" sz="1500" b="1" i="0" u="none" strike="noStrike" baseline="0">
              <a:solidFill>
                <a:srgbClr val="000080"/>
              </a:solidFill>
              <a:latin typeface="Times New Roman"/>
              <a:cs typeface="Times New Roman"/>
            </a:rPr>
            <a:t>s  r. o</a:t>
          </a:r>
          <a:r>
            <a:rPr lang="sk-SK" sz="150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.</a:t>
          </a:r>
          <a:endParaRPr lang="sk-SK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opLeftCell="A13" workbookViewId="0">
      <selection activeCell="R47" sqref="R47"/>
    </sheetView>
  </sheetViews>
  <sheetFormatPr defaultRowHeight="12.75"/>
  <cols>
    <col min="1" max="1" width="6.42578125" style="3" customWidth="1"/>
    <col min="2" max="8" width="6.42578125" customWidth="1"/>
    <col min="9" max="10" width="6.42578125" style="2" customWidth="1"/>
    <col min="11" max="24" width="6.42578125" customWidth="1"/>
    <col min="25" max="25" width="6.42578125" style="3" customWidth="1"/>
    <col min="26" max="29" width="6.42578125" customWidth="1"/>
    <col min="30" max="30" width="7.5703125" customWidth="1"/>
    <col min="31" max="34" width="6.28515625" customWidth="1"/>
    <col min="35" max="35" width="5.7109375" customWidth="1"/>
  </cols>
  <sheetData>
    <row r="1" spans="1:30" ht="23.25">
      <c r="A1" s="121" t="s">
        <v>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8"/>
      <c r="O1" s="28"/>
      <c r="P1" s="28"/>
      <c r="Q1" s="28"/>
      <c r="R1" s="29"/>
      <c r="S1" s="28"/>
      <c r="T1" s="28"/>
      <c r="U1" s="28"/>
      <c r="V1" s="29"/>
      <c r="W1" s="29"/>
      <c r="X1" s="29"/>
      <c r="Y1" s="156"/>
      <c r="Z1" s="45"/>
      <c r="AA1" s="45"/>
      <c r="AB1" s="45"/>
      <c r="AC1" s="45"/>
      <c r="AD1" s="119" t="s">
        <v>56</v>
      </c>
    </row>
    <row r="2" spans="1:30" ht="9.949999999999999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T2" s="1"/>
      <c r="U2" s="1"/>
      <c r="AC2" s="22"/>
    </row>
    <row r="3" spans="1:30" ht="21" customHeight="1">
      <c r="A3" s="237" t="s">
        <v>7</v>
      </c>
      <c r="B3" s="237"/>
      <c r="C3" s="13"/>
      <c r="D3" s="13"/>
      <c r="E3" s="20" t="s">
        <v>84</v>
      </c>
      <c r="F3" s="20"/>
      <c r="G3" s="12" t="s">
        <v>8</v>
      </c>
      <c r="H3" s="12"/>
      <c r="I3" s="13"/>
      <c r="J3" s="13"/>
      <c r="K3" s="72" t="s">
        <v>85</v>
      </c>
      <c r="L3" s="13"/>
      <c r="M3" s="13" t="s">
        <v>9</v>
      </c>
      <c r="N3" s="12"/>
      <c r="O3" s="13"/>
      <c r="P3" s="13"/>
      <c r="Q3" s="72" t="s">
        <v>86</v>
      </c>
      <c r="R3" s="13"/>
      <c r="S3" s="13" t="s">
        <v>10</v>
      </c>
      <c r="T3" s="12"/>
      <c r="U3" s="13"/>
      <c r="V3" s="13"/>
      <c r="W3" s="72" t="s">
        <v>87</v>
      </c>
      <c r="X3" s="20"/>
      <c r="Y3" s="18"/>
      <c r="Z3" s="66"/>
      <c r="AA3" s="66"/>
      <c r="AB3" s="66"/>
      <c r="AC3" s="43"/>
      <c r="AD3" s="49"/>
    </row>
    <row r="4" spans="1:30" ht="18" customHeight="1" thickBot="1">
      <c r="A4" s="242" t="s">
        <v>6</v>
      </c>
      <c r="B4" s="242"/>
      <c r="C4" s="124" t="s">
        <v>0</v>
      </c>
      <c r="D4" s="242" t="s">
        <v>1</v>
      </c>
      <c r="E4" s="242"/>
      <c r="F4" s="103"/>
      <c r="G4" s="242" t="s">
        <v>6</v>
      </c>
      <c r="H4" s="242"/>
      <c r="I4" s="124" t="s">
        <v>0</v>
      </c>
      <c r="J4" s="242" t="s">
        <v>1</v>
      </c>
      <c r="K4" s="242"/>
      <c r="L4" s="125"/>
      <c r="M4" s="242" t="s">
        <v>6</v>
      </c>
      <c r="N4" s="242"/>
      <c r="O4" s="124" t="s">
        <v>0</v>
      </c>
      <c r="P4" s="242" t="s">
        <v>1</v>
      </c>
      <c r="Q4" s="242"/>
      <c r="R4" s="103"/>
      <c r="S4" s="242" t="s">
        <v>6</v>
      </c>
      <c r="T4" s="242"/>
      <c r="U4" s="124" t="s">
        <v>0</v>
      </c>
      <c r="V4" s="242" t="s">
        <v>1</v>
      </c>
      <c r="W4" s="242"/>
      <c r="X4" s="21"/>
      <c r="Y4" s="245"/>
      <c r="Z4" s="245"/>
      <c r="AA4" s="68"/>
      <c r="AB4" s="245"/>
      <c r="AC4" s="245"/>
      <c r="AD4" s="49"/>
    </row>
    <row r="5" spans="1:30" s="4" customFormat="1" ht="21" customHeight="1">
      <c r="A5" s="102">
        <v>1</v>
      </c>
      <c r="B5" s="23">
        <v>10</v>
      </c>
      <c r="C5" s="73" t="s">
        <v>60</v>
      </c>
      <c r="D5" s="104">
        <v>12</v>
      </c>
      <c r="E5" s="74">
        <v>12</v>
      </c>
      <c r="F5" s="79"/>
      <c r="G5" s="100">
        <v>11</v>
      </c>
      <c r="H5" s="23">
        <v>9</v>
      </c>
      <c r="I5" s="73" t="s">
        <v>131</v>
      </c>
      <c r="J5" s="104">
        <v>22</v>
      </c>
      <c r="K5" s="74">
        <v>2</v>
      </c>
      <c r="L5" s="70"/>
      <c r="M5" s="100">
        <v>10</v>
      </c>
      <c r="N5" s="23">
        <v>8</v>
      </c>
      <c r="O5" s="73" t="s">
        <v>131</v>
      </c>
      <c r="P5" s="104">
        <v>14</v>
      </c>
      <c r="Q5" s="74">
        <v>10</v>
      </c>
      <c r="R5" s="79"/>
      <c r="S5" s="100">
        <v>9</v>
      </c>
      <c r="T5" s="108">
        <v>7</v>
      </c>
      <c r="U5" s="73" t="s">
        <v>130</v>
      </c>
      <c r="V5" s="104">
        <v>10</v>
      </c>
      <c r="W5" s="74">
        <v>14</v>
      </c>
      <c r="X5" s="39"/>
      <c r="Y5" s="37"/>
      <c r="Z5" s="37"/>
      <c r="AA5" s="69"/>
      <c r="AB5" s="43"/>
      <c r="AC5" s="43"/>
      <c r="AD5" s="78"/>
    </row>
    <row r="6" spans="1:30" s="4" customFormat="1" ht="21" customHeight="1">
      <c r="A6" s="26">
        <v>9</v>
      </c>
      <c r="B6" s="24">
        <v>2</v>
      </c>
      <c r="C6" s="38" t="s">
        <v>130</v>
      </c>
      <c r="D6" s="105">
        <v>4</v>
      </c>
      <c r="E6" s="75">
        <v>20</v>
      </c>
      <c r="F6" s="67"/>
      <c r="G6" s="26">
        <v>8</v>
      </c>
      <c r="H6" s="24">
        <v>1</v>
      </c>
      <c r="I6" s="38" t="s">
        <v>60</v>
      </c>
      <c r="J6" s="105">
        <v>12</v>
      </c>
      <c r="K6" s="75">
        <v>12</v>
      </c>
      <c r="L6" s="80"/>
      <c r="M6" s="26">
        <v>7</v>
      </c>
      <c r="N6" s="24">
        <v>11</v>
      </c>
      <c r="O6" s="38" t="s">
        <v>131</v>
      </c>
      <c r="P6" s="105">
        <v>14</v>
      </c>
      <c r="Q6" s="75">
        <v>10</v>
      </c>
      <c r="R6" s="80"/>
      <c r="S6" s="26">
        <v>6</v>
      </c>
      <c r="T6" s="109">
        <v>10</v>
      </c>
      <c r="U6" s="38" t="s">
        <v>131</v>
      </c>
      <c r="V6" s="105">
        <v>14</v>
      </c>
      <c r="W6" s="75">
        <v>10</v>
      </c>
      <c r="X6" s="50"/>
      <c r="Y6" s="37"/>
      <c r="Z6" s="37"/>
      <c r="AA6" s="69"/>
      <c r="AB6" s="43"/>
      <c r="AC6" s="43"/>
      <c r="AD6" s="67"/>
    </row>
    <row r="7" spans="1:30" s="4" customFormat="1" ht="21" customHeight="1">
      <c r="A7" s="26">
        <v>3</v>
      </c>
      <c r="B7" s="24">
        <v>8</v>
      </c>
      <c r="C7" s="38" t="s">
        <v>130</v>
      </c>
      <c r="D7" s="105">
        <v>4</v>
      </c>
      <c r="E7" s="75">
        <v>20</v>
      </c>
      <c r="F7" s="79"/>
      <c r="G7" s="26">
        <v>2</v>
      </c>
      <c r="H7" s="24">
        <v>7</v>
      </c>
      <c r="I7" s="38" t="s">
        <v>131</v>
      </c>
      <c r="J7" s="107">
        <v>16</v>
      </c>
      <c r="K7" s="75">
        <v>8</v>
      </c>
      <c r="L7" s="80"/>
      <c r="M7" s="26">
        <v>1</v>
      </c>
      <c r="N7" s="24">
        <v>6</v>
      </c>
      <c r="O7" s="38" t="s">
        <v>130</v>
      </c>
      <c r="P7" s="105">
        <v>6</v>
      </c>
      <c r="Q7" s="75">
        <v>18</v>
      </c>
      <c r="R7" s="80"/>
      <c r="S7" s="26">
        <v>11</v>
      </c>
      <c r="T7" s="109">
        <v>5</v>
      </c>
      <c r="U7" s="38" t="s">
        <v>60</v>
      </c>
      <c r="V7" s="105">
        <v>12</v>
      </c>
      <c r="W7" s="75">
        <v>12</v>
      </c>
      <c r="X7" s="50"/>
      <c r="Y7" s="37"/>
      <c r="Z7" s="37"/>
      <c r="AA7" s="69"/>
      <c r="AB7" s="43"/>
      <c r="AC7" s="43"/>
      <c r="AD7" s="78"/>
    </row>
    <row r="8" spans="1:30" s="4" customFormat="1" ht="21" customHeight="1">
      <c r="A8" s="26">
        <v>7</v>
      </c>
      <c r="B8" s="24">
        <v>4</v>
      </c>
      <c r="C8" s="38" t="s">
        <v>131</v>
      </c>
      <c r="D8" s="105">
        <v>16</v>
      </c>
      <c r="E8" s="75">
        <v>8</v>
      </c>
      <c r="F8" s="79"/>
      <c r="G8" s="26">
        <v>6</v>
      </c>
      <c r="H8" s="24">
        <v>3</v>
      </c>
      <c r="I8" s="38" t="s">
        <v>131</v>
      </c>
      <c r="J8" s="105">
        <v>20</v>
      </c>
      <c r="K8" s="75">
        <v>4</v>
      </c>
      <c r="L8" s="80"/>
      <c r="M8" s="26">
        <v>5</v>
      </c>
      <c r="N8" s="24">
        <v>2</v>
      </c>
      <c r="O8" s="38" t="s">
        <v>130</v>
      </c>
      <c r="P8" s="105">
        <v>6</v>
      </c>
      <c r="Q8" s="75">
        <v>18</v>
      </c>
      <c r="R8" s="80"/>
      <c r="S8" s="26">
        <v>4</v>
      </c>
      <c r="T8" s="109">
        <v>1</v>
      </c>
      <c r="U8" s="38" t="s">
        <v>130</v>
      </c>
      <c r="V8" s="105">
        <v>8</v>
      </c>
      <c r="W8" s="75">
        <v>16</v>
      </c>
      <c r="X8" s="39"/>
      <c r="Y8" s="37"/>
      <c r="Z8" s="37"/>
      <c r="AA8" s="69"/>
      <c r="AB8" s="43"/>
      <c r="AC8" s="43"/>
      <c r="AD8" s="78"/>
    </row>
    <row r="9" spans="1:30" s="4" customFormat="1" ht="21" customHeight="1" thickBot="1">
      <c r="A9" s="27">
        <v>5</v>
      </c>
      <c r="B9" s="25">
        <v>6</v>
      </c>
      <c r="C9" s="76" t="s">
        <v>60</v>
      </c>
      <c r="D9" s="106">
        <v>12</v>
      </c>
      <c r="E9" s="77">
        <v>12</v>
      </c>
      <c r="F9" s="79"/>
      <c r="G9" s="27">
        <v>4</v>
      </c>
      <c r="H9" s="25">
        <v>5</v>
      </c>
      <c r="I9" s="76" t="s">
        <v>131</v>
      </c>
      <c r="J9" s="106">
        <v>16</v>
      </c>
      <c r="K9" s="77">
        <v>8</v>
      </c>
      <c r="L9" s="80"/>
      <c r="M9" s="27">
        <v>3</v>
      </c>
      <c r="N9" s="25">
        <v>4</v>
      </c>
      <c r="O9" s="76" t="s">
        <v>131</v>
      </c>
      <c r="P9" s="106">
        <v>14</v>
      </c>
      <c r="Q9" s="77">
        <v>10</v>
      </c>
      <c r="R9" s="80"/>
      <c r="S9" s="27">
        <v>2</v>
      </c>
      <c r="T9" s="110">
        <v>3</v>
      </c>
      <c r="U9" s="76" t="s">
        <v>131</v>
      </c>
      <c r="V9" s="106">
        <v>14</v>
      </c>
      <c r="W9" s="77">
        <v>10</v>
      </c>
      <c r="X9" s="39"/>
      <c r="Y9" s="37"/>
      <c r="Z9" s="37"/>
      <c r="AA9" s="69"/>
      <c r="AB9" s="43"/>
      <c r="AC9" s="43"/>
      <c r="AD9" s="78"/>
    </row>
    <row r="10" spans="1:30" s="4" customFormat="1" ht="9.9499999999999993" customHeight="1">
      <c r="A10" s="18"/>
      <c r="B10" s="16"/>
      <c r="C10" s="16"/>
      <c r="D10" s="71"/>
      <c r="E10" s="43"/>
      <c r="F10" s="67"/>
      <c r="G10" s="37"/>
      <c r="H10" s="37"/>
      <c r="I10" s="81"/>
      <c r="J10" s="81"/>
      <c r="K10" s="81"/>
      <c r="L10" s="70"/>
      <c r="M10" s="18"/>
      <c r="N10" s="19"/>
      <c r="O10" s="71"/>
      <c r="P10" s="71"/>
      <c r="Q10" s="71"/>
      <c r="R10" s="70"/>
      <c r="S10" s="71"/>
      <c r="T10" s="71"/>
      <c r="U10" s="71"/>
      <c r="V10" s="71"/>
      <c r="W10" s="71"/>
      <c r="X10" s="12"/>
      <c r="Y10" s="30"/>
      <c r="Z10" s="13"/>
    </row>
    <row r="11" spans="1:30" s="4" customFormat="1" ht="21" customHeight="1">
      <c r="A11" s="238" t="s">
        <v>16</v>
      </c>
      <c r="B11" s="238"/>
      <c r="C11" s="71"/>
      <c r="D11" s="71"/>
      <c r="E11" s="72" t="s">
        <v>88</v>
      </c>
      <c r="F11" s="70"/>
      <c r="G11" s="123" t="s">
        <v>95</v>
      </c>
      <c r="H11" s="70"/>
      <c r="I11" s="71"/>
      <c r="J11" s="71"/>
      <c r="K11" s="72" t="s">
        <v>89</v>
      </c>
      <c r="L11" s="70"/>
      <c r="M11" s="71" t="s">
        <v>17</v>
      </c>
      <c r="N11" s="70"/>
      <c r="O11" s="71"/>
      <c r="P11" s="71"/>
      <c r="Q11" s="72" t="s">
        <v>90</v>
      </c>
      <c r="R11" s="70"/>
      <c r="S11" s="71" t="s">
        <v>29</v>
      </c>
      <c r="T11" s="70"/>
      <c r="U11" s="71"/>
      <c r="V11" s="71"/>
      <c r="W11" s="72" t="s">
        <v>91</v>
      </c>
      <c r="X11" s="12"/>
      <c r="Y11" s="30"/>
      <c r="Z11" s="13"/>
    </row>
    <row r="12" spans="1:30" s="4" customFormat="1" ht="18" customHeight="1" thickBot="1">
      <c r="A12" s="245" t="s">
        <v>6</v>
      </c>
      <c r="B12" s="245"/>
      <c r="C12" s="126" t="s">
        <v>0</v>
      </c>
      <c r="D12" s="245" t="s">
        <v>1</v>
      </c>
      <c r="E12" s="245"/>
      <c r="F12" s="127"/>
      <c r="G12" s="245" t="s">
        <v>6</v>
      </c>
      <c r="H12" s="245"/>
      <c r="I12" s="126" t="s">
        <v>0</v>
      </c>
      <c r="J12" s="245" t="s">
        <v>1</v>
      </c>
      <c r="K12" s="245"/>
      <c r="L12" s="101"/>
      <c r="M12" s="241" t="s">
        <v>6</v>
      </c>
      <c r="N12" s="241"/>
      <c r="O12" s="126" t="s">
        <v>0</v>
      </c>
      <c r="P12" s="241" t="s">
        <v>1</v>
      </c>
      <c r="Q12" s="241"/>
      <c r="R12" s="122"/>
      <c r="S12" s="245" t="s">
        <v>6</v>
      </c>
      <c r="T12" s="245"/>
      <c r="U12" s="126" t="s">
        <v>0</v>
      </c>
      <c r="V12" s="245" t="s">
        <v>1</v>
      </c>
      <c r="W12" s="245"/>
      <c r="X12" s="12"/>
      <c r="Y12" s="30"/>
      <c r="Z12" s="13"/>
    </row>
    <row r="13" spans="1:30" s="4" customFormat="1" ht="21" customHeight="1">
      <c r="A13" s="102">
        <v>8</v>
      </c>
      <c r="B13" s="23">
        <v>6</v>
      </c>
      <c r="C13" s="73" t="s">
        <v>60</v>
      </c>
      <c r="D13" s="104">
        <v>12</v>
      </c>
      <c r="E13" s="74">
        <v>12</v>
      </c>
      <c r="F13" s="80"/>
      <c r="G13" s="100">
        <v>7</v>
      </c>
      <c r="H13" s="23">
        <v>5</v>
      </c>
      <c r="I13" s="73" t="s">
        <v>130</v>
      </c>
      <c r="J13" s="104">
        <v>8</v>
      </c>
      <c r="K13" s="74">
        <v>16</v>
      </c>
      <c r="L13" s="79"/>
      <c r="M13" s="100">
        <v>6</v>
      </c>
      <c r="N13" s="23">
        <v>4</v>
      </c>
      <c r="O13" s="73" t="s">
        <v>131</v>
      </c>
      <c r="P13" s="104">
        <v>16</v>
      </c>
      <c r="Q13" s="74">
        <v>8</v>
      </c>
      <c r="R13" s="80" t="s">
        <v>152</v>
      </c>
      <c r="S13" s="100">
        <v>5</v>
      </c>
      <c r="T13" s="23">
        <v>3</v>
      </c>
      <c r="U13" s="73" t="s">
        <v>131</v>
      </c>
      <c r="V13" s="104">
        <v>16</v>
      </c>
      <c r="W13" s="74">
        <v>8</v>
      </c>
      <c r="X13" s="51"/>
      <c r="Y13" s="30"/>
      <c r="Z13" s="30" t="s">
        <v>22</v>
      </c>
      <c r="AA13" s="14" t="s">
        <v>23</v>
      </c>
      <c r="AB13" s="13"/>
    </row>
    <row r="14" spans="1:30" s="4" customFormat="1" ht="21" customHeight="1">
      <c r="A14" s="26">
        <v>5</v>
      </c>
      <c r="B14" s="24">
        <v>9</v>
      </c>
      <c r="C14" s="38" t="s">
        <v>60</v>
      </c>
      <c r="D14" s="105">
        <v>12</v>
      </c>
      <c r="E14" s="75">
        <v>12</v>
      </c>
      <c r="F14" s="80"/>
      <c r="G14" s="26">
        <v>4</v>
      </c>
      <c r="H14" s="24">
        <v>8</v>
      </c>
      <c r="I14" s="38" t="s">
        <v>130</v>
      </c>
      <c r="J14" s="105">
        <v>6</v>
      </c>
      <c r="K14" s="75">
        <v>18</v>
      </c>
      <c r="L14" s="80"/>
      <c r="M14" s="26">
        <v>3</v>
      </c>
      <c r="N14" s="24">
        <v>7</v>
      </c>
      <c r="O14" s="38" t="s">
        <v>130</v>
      </c>
      <c r="P14" s="105">
        <v>10</v>
      </c>
      <c r="Q14" s="75">
        <v>14</v>
      </c>
      <c r="R14" s="80"/>
      <c r="S14" s="26">
        <v>2</v>
      </c>
      <c r="T14" s="24">
        <v>6</v>
      </c>
      <c r="U14" s="38" t="s">
        <v>130</v>
      </c>
      <c r="V14" s="105">
        <v>10</v>
      </c>
      <c r="W14" s="75">
        <v>14</v>
      </c>
      <c r="X14" s="51"/>
      <c r="Y14" s="30"/>
      <c r="Z14" s="30" t="s">
        <v>20</v>
      </c>
      <c r="AA14" s="14" t="s">
        <v>19</v>
      </c>
      <c r="AB14" s="14"/>
    </row>
    <row r="15" spans="1:30" s="4" customFormat="1" ht="21" customHeight="1">
      <c r="A15" s="26">
        <v>10</v>
      </c>
      <c r="B15" s="24">
        <v>4</v>
      </c>
      <c r="C15" s="38" t="s">
        <v>131</v>
      </c>
      <c r="D15" s="105">
        <v>18</v>
      </c>
      <c r="E15" s="75">
        <v>6</v>
      </c>
      <c r="F15" s="70"/>
      <c r="G15" s="26">
        <v>9</v>
      </c>
      <c r="H15" s="24">
        <v>3</v>
      </c>
      <c r="I15" s="38" t="s">
        <v>130</v>
      </c>
      <c r="J15" s="105">
        <v>10</v>
      </c>
      <c r="K15" s="75">
        <v>14</v>
      </c>
      <c r="L15" s="80"/>
      <c r="M15" s="26">
        <v>8</v>
      </c>
      <c r="N15" s="24">
        <v>2</v>
      </c>
      <c r="O15" s="38" t="s">
        <v>130</v>
      </c>
      <c r="P15" s="105">
        <v>2</v>
      </c>
      <c r="Q15" s="75">
        <v>24</v>
      </c>
      <c r="R15" s="80"/>
      <c r="S15" s="26">
        <v>7</v>
      </c>
      <c r="T15" s="24">
        <v>1</v>
      </c>
      <c r="U15" s="38" t="s">
        <v>131</v>
      </c>
      <c r="V15" s="105">
        <v>16</v>
      </c>
      <c r="W15" s="75">
        <v>8</v>
      </c>
      <c r="X15" s="12"/>
      <c r="Y15" s="30"/>
    </row>
    <row r="16" spans="1:30" s="4" customFormat="1" ht="21" customHeight="1">
      <c r="A16" s="26">
        <v>3</v>
      </c>
      <c r="B16" s="24">
        <v>11</v>
      </c>
      <c r="C16" s="38" t="s">
        <v>130</v>
      </c>
      <c r="D16" s="105">
        <v>8</v>
      </c>
      <c r="E16" s="75">
        <v>16</v>
      </c>
      <c r="F16" s="80"/>
      <c r="G16" s="26">
        <v>2</v>
      </c>
      <c r="H16" s="24">
        <v>10</v>
      </c>
      <c r="I16" s="38" t="s">
        <v>131</v>
      </c>
      <c r="J16" s="105">
        <v>16</v>
      </c>
      <c r="K16" s="75">
        <v>8</v>
      </c>
      <c r="L16" s="70"/>
      <c r="M16" s="26">
        <v>1</v>
      </c>
      <c r="N16" s="24">
        <v>9</v>
      </c>
      <c r="O16" s="38" t="s">
        <v>60</v>
      </c>
      <c r="P16" s="105">
        <v>12</v>
      </c>
      <c r="Q16" s="75">
        <v>12</v>
      </c>
      <c r="R16" s="80"/>
      <c r="S16" s="26">
        <v>11</v>
      </c>
      <c r="T16" s="24">
        <v>8</v>
      </c>
      <c r="U16" s="38" t="s">
        <v>130</v>
      </c>
      <c r="V16" s="105">
        <v>11</v>
      </c>
      <c r="W16" s="75">
        <v>13</v>
      </c>
      <c r="X16" s="51"/>
      <c r="Y16" s="30"/>
    </row>
    <row r="17" spans="1:36" s="4" customFormat="1" ht="21" customHeight="1" thickBot="1">
      <c r="A17" s="27">
        <v>1</v>
      </c>
      <c r="B17" s="25">
        <v>2</v>
      </c>
      <c r="C17" s="76" t="s">
        <v>130</v>
      </c>
      <c r="D17" s="106">
        <v>4</v>
      </c>
      <c r="E17" s="77">
        <v>20</v>
      </c>
      <c r="F17" s="80"/>
      <c r="G17" s="27">
        <v>11</v>
      </c>
      <c r="H17" s="25">
        <v>1</v>
      </c>
      <c r="I17" s="76" t="s">
        <v>131</v>
      </c>
      <c r="J17" s="106">
        <v>16</v>
      </c>
      <c r="K17" s="77">
        <v>8</v>
      </c>
      <c r="L17" s="70"/>
      <c r="M17" s="27">
        <v>10</v>
      </c>
      <c r="N17" s="25">
        <v>11</v>
      </c>
      <c r="O17" s="76" t="s">
        <v>130</v>
      </c>
      <c r="P17" s="106">
        <v>8</v>
      </c>
      <c r="Q17" s="77">
        <v>16</v>
      </c>
      <c r="R17" s="80"/>
      <c r="S17" s="27">
        <v>9</v>
      </c>
      <c r="T17" s="25">
        <v>10</v>
      </c>
      <c r="U17" s="76" t="s">
        <v>131</v>
      </c>
      <c r="V17" s="106">
        <v>18</v>
      </c>
      <c r="W17" s="77">
        <v>6</v>
      </c>
      <c r="X17" s="51"/>
      <c r="Y17" s="30"/>
    </row>
    <row r="18" spans="1:36" s="4" customFormat="1" ht="9.9499999999999993" customHeight="1">
      <c r="A18" s="37"/>
      <c r="B18" s="37"/>
      <c r="C18" s="69"/>
      <c r="D18" s="43"/>
      <c r="E18" s="43"/>
      <c r="F18" s="43"/>
      <c r="G18" s="37"/>
      <c r="H18" s="37"/>
      <c r="I18" s="69"/>
      <c r="J18" s="43"/>
      <c r="K18" s="43"/>
      <c r="L18" s="71"/>
      <c r="M18" s="37"/>
      <c r="N18" s="37"/>
      <c r="O18" s="69"/>
      <c r="P18" s="43"/>
      <c r="Q18" s="43"/>
      <c r="R18" s="81"/>
      <c r="S18" s="82"/>
      <c r="T18" s="82"/>
      <c r="U18" s="82"/>
      <c r="V18" s="82"/>
      <c r="W18" s="82"/>
      <c r="X18" s="13"/>
      <c r="Y18" s="30"/>
      <c r="AA18" s="30"/>
      <c r="AB18" s="14"/>
      <c r="AC18" s="14"/>
    </row>
    <row r="19" spans="1:36" s="4" customFormat="1" ht="21" customHeight="1">
      <c r="A19" s="238" t="s">
        <v>30</v>
      </c>
      <c r="B19" s="238"/>
      <c r="C19" s="71"/>
      <c r="D19" s="71"/>
      <c r="E19" s="72" t="s">
        <v>92</v>
      </c>
      <c r="F19" s="70"/>
      <c r="G19" s="70" t="s">
        <v>80</v>
      </c>
      <c r="H19" s="70"/>
      <c r="I19" s="71"/>
      <c r="J19" s="71"/>
      <c r="K19" s="72" t="s">
        <v>93</v>
      </c>
      <c r="L19" s="70"/>
      <c r="M19" s="71" t="s">
        <v>81</v>
      </c>
      <c r="N19" s="70"/>
      <c r="O19" s="71"/>
      <c r="P19" s="71"/>
      <c r="Q19" s="72" t="s">
        <v>94</v>
      </c>
      <c r="R19" s="80"/>
      <c r="S19" s="66"/>
      <c r="T19" s="67"/>
      <c r="U19" s="66"/>
      <c r="V19" s="66"/>
      <c r="W19" s="43"/>
      <c r="X19" s="13"/>
      <c r="Y19" s="30"/>
      <c r="AA19" s="30"/>
      <c r="AB19" s="14"/>
      <c r="AC19" s="14"/>
    </row>
    <row r="20" spans="1:36" s="4" customFormat="1" ht="18" customHeight="1" thickBot="1">
      <c r="A20" s="245" t="s">
        <v>6</v>
      </c>
      <c r="B20" s="245"/>
      <c r="C20" s="126" t="s">
        <v>0</v>
      </c>
      <c r="D20" s="245" t="s">
        <v>1</v>
      </c>
      <c r="E20" s="245"/>
      <c r="F20" s="127"/>
      <c r="G20" s="245" t="s">
        <v>6</v>
      </c>
      <c r="H20" s="245"/>
      <c r="I20" s="126" t="s">
        <v>0</v>
      </c>
      <c r="J20" s="245" t="s">
        <v>1</v>
      </c>
      <c r="K20" s="245"/>
      <c r="L20" s="101"/>
      <c r="M20" s="241" t="s">
        <v>6</v>
      </c>
      <c r="N20" s="241"/>
      <c r="O20" s="126" t="s">
        <v>0</v>
      </c>
      <c r="P20" s="241" t="s">
        <v>1</v>
      </c>
      <c r="Q20" s="241"/>
      <c r="R20" s="80"/>
      <c r="S20" s="245"/>
      <c r="T20" s="245"/>
      <c r="U20" s="68"/>
      <c r="V20" s="245"/>
      <c r="W20" s="245"/>
      <c r="X20" s="13"/>
      <c r="Y20" s="30"/>
      <c r="AA20" s="30"/>
      <c r="AB20" s="14"/>
      <c r="AC20" s="14"/>
    </row>
    <row r="21" spans="1:36" s="4" customFormat="1" ht="21" customHeight="1">
      <c r="A21" s="102">
        <v>4</v>
      </c>
      <c r="B21" s="23">
        <v>2</v>
      </c>
      <c r="C21" s="73" t="s">
        <v>130</v>
      </c>
      <c r="D21" s="104">
        <v>4</v>
      </c>
      <c r="E21" s="74">
        <v>20</v>
      </c>
      <c r="F21" s="80"/>
      <c r="G21" s="100">
        <v>3</v>
      </c>
      <c r="H21" s="23">
        <v>1</v>
      </c>
      <c r="I21" s="73" t="s">
        <v>131</v>
      </c>
      <c r="J21" s="104">
        <v>14</v>
      </c>
      <c r="K21" s="74">
        <v>10</v>
      </c>
      <c r="L21" s="79"/>
      <c r="M21" s="100">
        <v>2</v>
      </c>
      <c r="N21" s="23">
        <v>11</v>
      </c>
      <c r="O21" s="73" t="s">
        <v>130</v>
      </c>
      <c r="P21" s="104">
        <v>10</v>
      </c>
      <c r="Q21" s="74">
        <v>14</v>
      </c>
      <c r="R21" s="235"/>
      <c r="Y21" s="7"/>
      <c r="AE21" s="152"/>
      <c r="AF21" s="152"/>
      <c r="AG21" s="152"/>
      <c r="AH21" s="152"/>
      <c r="AI21" s="152"/>
    </row>
    <row r="22" spans="1:36" s="4" customFormat="1" ht="21" customHeight="1">
      <c r="A22" s="26">
        <v>1</v>
      </c>
      <c r="B22" s="24">
        <v>5</v>
      </c>
      <c r="C22" s="38" t="s">
        <v>130</v>
      </c>
      <c r="D22" s="105">
        <v>8</v>
      </c>
      <c r="E22" s="75">
        <v>16</v>
      </c>
      <c r="F22" s="80" t="s">
        <v>31</v>
      </c>
      <c r="G22" s="26">
        <v>11</v>
      </c>
      <c r="H22" s="24">
        <v>4</v>
      </c>
      <c r="I22" s="38" t="s">
        <v>131</v>
      </c>
      <c r="J22" s="105">
        <v>16</v>
      </c>
      <c r="K22" s="75">
        <v>8</v>
      </c>
      <c r="L22" s="80"/>
      <c r="M22" s="26">
        <v>10</v>
      </c>
      <c r="N22" s="24">
        <v>3</v>
      </c>
      <c r="O22" s="38" t="s">
        <v>60</v>
      </c>
      <c r="P22" s="105">
        <v>12</v>
      </c>
      <c r="Q22" s="75">
        <v>12</v>
      </c>
      <c r="R22" s="234" t="s">
        <v>31</v>
      </c>
      <c r="S22" s="252" t="s">
        <v>139</v>
      </c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152"/>
      <c r="AF22" s="152"/>
      <c r="AG22" s="152"/>
      <c r="AH22" s="152"/>
      <c r="AI22" s="152"/>
    </row>
    <row r="23" spans="1:36" s="4" customFormat="1" ht="21" customHeight="1">
      <c r="A23" s="26">
        <v>6</v>
      </c>
      <c r="B23" s="24">
        <v>11</v>
      </c>
      <c r="C23" s="38"/>
      <c r="D23" s="105"/>
      <c r="E23" s="75"/>
      <c r="F23" s="70"/>
      <c r="G23" s="26">
        <v>5</v>
      </c>
      <c r="H23" s="24">
        <v>10</v>
      </c>
      <c r="I23" s="38" t="s">
        <v>131</v>
      </c>
      <c r="J23" s="105">
        <v>16</v>
      </c>
      <c r="K23" s="75">
        <v>8</v>
      </c>
      <c r="L23" s="80"/>
      <c r="M23" s="26">
        <v>4</v>
      </c>
      <c r="N23" s="24">
        <v>9</v>
      </c>
      <c r="O23" s="38" t="s">
        <v>131</v>
      </c>
      <c r="P23" s="105">
        <v>14</v>
      </c>
      <c r="Q23" s="75">
        <v>10</v>
      </c>
      <c r="R23" s="234" t="s">
        <v>152</v>
      </c>
      <c r="S23" s="252" t="s">
        <v>153</v>
      </c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</row>
    <row r="24" spans="1:36" s="4" customFormat="1" ht="21" customHeight="1">
      <c r="A24" s="26">
        <v>10</v>
      </c>
      <c r="B24" s="24">
        <v>7</v>
      </c>
      <c r="C24" s="38" t="s">
        <v>130</v>
      </c>
      <c r="D24" s="105">
        <v>10</v>
      </c>
      <c r="E24" s="75">
        <v>14</v>
      </c>
      <c r="F24" s="80"/>
      <c r="G24" s="26">
        <v>9</v>
      </c>
      <c r="H24" s="24">
        <v>6</v>
      </c>
      <c r="I24" s="38" t="s">
        <v>130</v>
      </c>
      <c r="J24" s="105">
        <v>10</v>
      </c>
      <c r="K24" s="75">
        <v>14</v>
      </c>
      <c r="L24" s="70"/>
      <c r="M24" s="26">
        <v>8</v>
      </c>
      <c r="N24" s="24">
        <v>5</v>
      </c>
      <c r="O24" s="38" t="s">
        <v>60</v>
      </c>
      <c r="P24" s="105">
        <v>12</v>
      </c>
      <c r="Q24" s="75">
        <v>12</v>
      </c>
      <c r="R24" s="70"/>
      <c r="S24" s="37"/>
      <c r="T24" s="37"/>
      <c r="U24" s="69"/>
      <c r="V24" s="43"/>
      <c r="W24" s="43"/>
      <c r="X24" s="13"/>
      <c r="Y24" s="30"/>
      <c r="AA24" s="30"/>
      <c r="AB24" s="14"/>
      <c r="AC24" s="14"/>
    </row>
    <row r="25" spans="1:36" s="4" customFormat="1" ht="21" customHeight="1" thickBot="1">
      <c r="A25" s="27">
        <v>8</v>
      </c>
      <c r="B25" s="25">
        <v>9</v>
      </c>
      <c r="C25" s="76" t="s">
        <v>131</v>
      </c>
      <c r="D25" s="106">
        <v>18</v>
      </c>
      <c r="E25" s="77">
        <v>6</v>
      </c>
      <c r="F25" s="80"/>
      <c r="G25" s="27">
        <v>7</v>
      </c>
      <c r="H25" s="25">
        <v>8</v>
      </c>
      <c r="I25" s="76" t="s">
        <v>131</v>
      </c>
      <c r="J25" s="106">
        <v>14</v>
      </c>
      <c r="K25" s="77">
        <v>10</v>
      </c>
      <c r="L25" s="70"/>
      <c r="M25" s="27">
        <v>6</v>
      </c>
      <c r="N25" s="25">
        <v>7</v>
      </c>
      <c r="O25" s="76"/>
      <c r="P25" s="106"/>
      <c r="Q25" s="77"/>
      <c r="R25" s="70"/>
      <c r="S25" s="37"/>
      <c r="T25" s="37"/>
      <c r="U25" s="69"/>
      <c r="V25" s="43"/>
      <c r="W25" s="43"/>
      <c r="X25" s="13"/>
      <c r="Y25" s="30"/>
      <c r="AA25" s="30"/>
      <c r="AB25" s="14"/>
      <c r="AC25" s="14"/>
    </row>
    <row r="26" spans="1:36" s="4" customFormat="1" ht="21" customHeight="1">
      <c r="A26" s="15"/>
      <c r="B26" s="39"/>
      <c r="C26" s="46"/>
      <c r="D26" s="46"/>
      <c r="E26" s="17"/>
      <c r="F26" s="46"/>
      <c r="G26" s="46"/>
      <c r="H26" s="39"/>
      <c r="I26" s="46"/>
      <c r="J26" s="46"/>
      <c r="K26" s="17"/>
      <c r="L26" s="46"/>
      <c r="M26" s="46"/>
      <c r="N26" s="39"/>
      <c r="O26" s="46"/>
      <c r="P26" s="46"/>
      <c r="Q26" s="17"/>
      <c r="R26" s="13"/>
      <c r="U26" s="118"/>
      <c r="X26" s="13"/>
      <c r="Y26" s="30"/>
    </row>
    <row r="27" spans="1:36" s="4" customFormat="1" ht="21" customHeight="1" thickBot="1">
      <c r="A27" s="12" t="s">
        <v>67</v>
      </c>
      <c r="B27" s="14"/>
      <c r="C27" s="14"/>
      <c r="D27" s="14"/>
      <c r="E27" s="14"/>
      <c r="F27" s="14"/>
      <c r="G27" s="14"/>
      <c r="H27" s="13"/>
      <c r="I27" s="17"/>
      <c r="J27" s="17"/>
      <c r="K27" s="15"/>
      <c r="L27" s="15"/>
      <c r="M27" s="18"/>
      <c r="N27" s="18"/>
      <c r="O27" s="18"/>
      <c r="P27" s="18"/>
      <c r="Q27" s="18"/>
      <c r="R27" s="18"/>
      <c r="S27" s="18"/>
      <c r="T27" s="18"/>
      <c r="U27" s="13"/>
      <c r="V27" s="13"/>
      <c r="W27" s="13"/>
      <c r="X27" s="13"/>
      <c r="Y27" s="30"/>
      <c r="AG27" s="5"/>
      <c r="AH27" s="6"/>
    </row>
    <row r="28" spans="1:36" s="4" customFormat="1" ht="24.95" customHeight="1" thickBot="1">
      <c r="A28" s="246" t="s">
        <v>154</v>
      </c>
      <c r="B28" s="247"/>
      <c r="C28" s="247"/>
      <c r="D28" s="247"/>
      <c r="E28" s="247"/>
      <c r="F28" s="247"/>
      <c r="G28" s="248"/>
      <c r="H28" s="111">
        <v>1</v>
      </c>
      <c r="I28" s="83">
        <v>2</v>
      </c>
      <c r="J28" s="83">
        <v>3</v>
      </c>
      <c r="K28" s="83">
        <v>4</v>
      </c>
      <c r="L28" s="83">
        <v>5</v>
      </c>
      <c r="M28" s="83">
        <v>6</v>
      </c>
      <c r="N28" s="83">
        <v>7</v>
      </c>
      <c r="O28" s="84">
        <v>8</v>
      </c>
      <c r="P28" s="84">
        <v>9</v>
      </c>
      <c r="Q28" s="84">
        <v>10</v>
      </c>
      <c r="R28" s="84">
        <v>11</v>
      </c>
      <c r="S28" s="85" t="s">
        <v>15</v>
      </c>
      <c r="T28" s="86" t="s">
        <v>3</v>
      </c>
      <c r="U28" s="87" t="s">
        <v>4</v>
      </c>
      <c r="V28" s="88"/>
      <c r="W28" s="36" t="s">
        <v>21</v>
      </c>
      <c r="X28" s="90" t="s">
        <v>5</v>
      </c>
      <c r="Y28" s="155" t="s">
        <v>150</v>
      </c>
      <c r="Z28" s="249" t="s">
        <v>82</v>
      </c>
      <c r="AA28" s="249"/>
      <c r="AB28" s="249"/>
      <c r="AC28" s="249"/>
      <c r="AD28" s="249"/>
      <c r="AE28" s="62"/>
      <c r="AF28" s="62"/>
      <c r="AG28" s="58"/>
      <c r="AH28" s="58"/>
      <c r="AI28" s="58"/>
      <c r="AJ28" s="58"/>
    </row>
    <row r="29" spans="1:36" s="4" customFormat="1" ht="23.1" customHeight="1">
      <c r="A29" s="250" t="s">
        <v>12</v>
      </c>
      <c r="B29" s="251"/>
      <c r="C29" s="251"/>
      <c r="D29" s="251"/>
      <c r="E29" s="251"/>
      <c r="F29" s="251"/>
      <c r="G29" s="31">
        <v>1</v>
      </c>
      <c r="H29" s="139" t="s">
        <v>31</v>
      </c>
      <c r="I29" s="91">
        <v>1</v>
      </c>
      <c r="J29" s="91">
        <v>1</v>
      </c>
      <c r="K29" s="91">
        <v>3</v>
      </c>
      <c r="L29" s="91">
        <v>1</v>
      </c>
      <c r="M29" s="91">
        <v>1</v>
      </c>
      <c r="N29" s="92">
        <v>1</v>
      </c>
      <c r="O29" s="91">
        <v>2</v>
      </c>
      <c r="P29" s="91">
        <v>2</v>
      </c>
      <c r="Q29" s="91">
        <v>2</v>
      </c>
      <c r="R29" s="114">
        <v>1</v>
      </c>
      <c r="S29" s="42">
        <v>10</v>
      </c>
      <c r="T29" s="143">
        <f>SUM(I29:R29)</f>
        <v>15</v>
      </c>
      <c r="U29" s="35">
        <f>SUM(D5,K6,P7,W8,D17,K17,P16,W15,D22,K21)</f>
        <v>96</v>
      </c>
      <c r="V29" s="35">
        <f>SUM(E5,J6,Q7,V8,E17,J17,Q16,V15,E22,J21)</f>
        <v>144</v>
      </c>
      <c r="W29" s="120">
        <f>U29-V29</f>
        <v>-48</v>
      </c>
      <c r="X29" s="140" t="s">
        <v>136</v>
      </c>
      <c r="Y29" s="155">
        <f>T29/S29</f>
        <v>1.5</v>
      </c>
      <c r="Z29" s="249"/>
      <c r="AA29" s="249"/>
      <c r="AB29" s="249"/>
      <c r="AC29" s="249"/>
      <c r="AD29" s="249"/>
      <c r="AE29" s="62"/>
      <c r="AF29" s="62"/>
    </row>
    <row r="30" spans="1:36" s="4" customFormat="1" ht="23.1" customHeight="1">
      <c r="A30" s="243" t="s">
        <v>28</v>
      </c>
      <c r="B30" s="244"/>
      <c r="C30" s="244"/>
      <c r="D30" s="244"/>
      <c r="E30" s="244"/>
      <c r="F30" s="244"/>
      <c r="G30" s="32">
        <v>2</v>
      </c>
      <c r="H30" s="93">
        <v>3</v>
      </c>
      <c r="I30" s="112" t="s">
        <v>2</v>
      </c>
      <c r="J30" s="95">
        <v>3</v>
      </c>
      <c r="K30" s="95">
        <v>3</v>
      </c>
      <c r="L30" s="95">
        <v>3</v>
      </c>
      <c r="M30" s="95">
        <v>1</v>
      </c>
      <c r="N30" s="96">
        <v>3</v>
      </c>
      <c r="O30" s="95">
        <v>3</v>
      </c>
      <c r="P30" s="95">
        <v>3</v>
      </c>
      <c r="Q30" s="95">
        <v>3</v>
      </c>
      <c r="R30" s="115">
        <v>1</v>
      </c>
      <c r="S30" s="33">
        <v>10</v>
      </c>
      <c r="T30" s="144">
        <f>SUM(H30:R30)</f>
        <v>26</v>
      </c>
      <c r="U30" s="34">
        <f>SUM(E6,J7,Q8,V9,D17,J16,Q15,V14,E21,P21)</f>
        <v>152</v>
      </c>
      <c r="V30" s="34">
        <f>SUM(D6,K7,P8,W9,D14,K16,P15,W14,D21,Q21)</f>
        <v>82</v>
      </c>
      <c r="W30" s="117">
        <f t="shared" ref="W30:W39" si="0">U30-V30</f>
        <v>70</v>
      </c>
      <c r="X30" s="141" t="s">
        <v>62</v>
      </c>
      <c r="Y30" s="155">
        <f t="shared" ref="Y30:Y39" si="1">T30/S30</f>
        <v>2.6</v>
      </c>
      <c r="Z30" s="249"/>
      <c r="AA30" s="249"/>
      <c r="AB30" s="249"/>
      <c r="AC30" s="249"/>
      <c r="AD30" s="249"/>
    </row>
    <row r="31" spans="1:36" s="4" customFormat="1" ht="23.1" customHeight="1">
      <c r="A31" s="243" t="s">
        <v>96</v>
      </c>
      <c r="B31" s="244"/>
      <c r="C31" s="244"/>
      <c r="D31" s="244"/>
      <c r="E31" s="244"/>
      <c r="F31" s="244"/>
      <c r="G31" s="32">
        <v>3</v>
      </c>
      <c r="H31" s="93">
        <v>3</v>
      </c>
      <c r="I31" s="95">
        <v>1</v>
      </c>
      <c r="J31" s="94" t="s">
        <v>24</v>
      </c>
      <c r="K31" s="95">
        <v>3</v>
      </c>
      <c r="L31" s="95">
        <v>1</v>
      </c>
      <c r="M31" s="95">
        <v>1</v>
      </c>
      <c r="N31" s="96">
        <v>1</v>
      </c>
      <c r="O31" s="95">
        <v>1</v>
      </c>
      <c r="P31" s="95">
        <v>3</v>
      </c>
      <c r="Q31" s="95">
        <v>2</v>
      </c>
      <c r="R31" s="115">
        <v>1</v>
      </c>
      <c r="S31" s="33">
        <v>10</v>
      </c>
      <c r="T31" s="144">
        <f>SUM(K31:R31)+H31+I31</f>
        <v>17</v>
      </c>
      <c r="U31" s="34">
        <f>SUM(D7,K8,P9,W9,D16,K15,P14,W13,J21,Q22)</f>
        <v>98</v>
      </c>
      <c r="V31" s="34">
        <f>SUM(E7,J8,Q9,V9,E16,J15,Q14,V13,K21,P22)</f>
        <v>142</v>
      </c>
      <c r="W31" s="117">
        <f t="shared" si="0"/>
        <v>-44</v>
      </c>
      <c r="X31" s="141" t="s">
        <v>135</v>
      </c>
      <c r="Y31" s="155">
        <f t="shared" si="1"/>
        <v>1.7</v>
      </c>
      <c r="Z31" s="249" t="s">
        <v>140</v>
      </c>
      <c r="AA31" s="249"/>
      <c r="AB31" s="249"/>
      <c r="AC31" s="249"/>
      <c r="AD31" s="249"/>
    </row>
    <row r="32" spans="1:36" s="4" customFormat="1" ht="23.1" customHeight="1">
      <c r="A32" s="243" t="s">
        <v>97</v>
      </c>
      <c r="B32" s="244"/>
      <c r="C32" s="244"/>
      <c r="D32" s="244"/>
      <c r="E32" s="244"/>
      <c r="F32" s="244"/>
      <c r="G32" s="32">
        <v>4</v>
      </c>
      <c r="H32" s="93">
        <v>1</v>
      </c>
      <c r="I32" s="95">
        <v>1</v>
      </c>
      <c r="J32" s="95">
        <v>1</v>
      </c>
      <c r="K32" s="94" t="s">
        <v>18</v>
      </c>
      <c r="L32" s="96">
        <v>3</v>
      </c>
      <c r="M32" s="96">
        <v>1</v>
      </c>
      <c r="N32" s="96">
        <v>1</v>
      </c>
      <c r="O32" s="95">
        <v>1</v>
      </c>
      <c r="P32" s="95">
        <v>3</v>
      </c>
      <c r="Q32" s="95">
        <v>1</v>
      </c>
      <c r="R32" s="115">
        <v>1</v>
      </c>
      <c r="S32" s="33">
        <v>10</v>
      </c>
      <c r="T32" s="144">
        <f>SUM(L32:R32)+H32+I32+J32</f>
        <v>14</v>
      </c>
      <c r="U32" s="34">
        <f>SUM(E8,J9,Q9,V8,E15,J14,Q13,D21,K22,P23)</f>
        <v>88</v>
      </c>
      <c r="V32" s="34">
        <f>SUM(D8,K9,P9,W8,D15,K14,P13,E21,J22,Q23)</f>
        <v>152</v>
      </c>
      <c r="W32" s="117">
        <f t="shared" si="0"/>
        <v>-64</v>
      </c>
      <c r="X32" s="141" t="s">
        <v>147</v>
      </c>
      <c r="Y32" s="155">
        <f t="shared" si="1"/>
        <v>1.4</v>
      </c>
      <c r="Z32" s="249"/>
      <c r="AA32" s="249"/>
      <c r="AB32" s="249"/>
      <c r="AC32" s="249"/>
      <c r="AD32" s="249"/>
      <c r="AE32" s="98"/>
      <c r="AF32" s="98"/>
    </row>
    <row r="33" spans="1:32" s="4" customFormat="1" ht="23.1" customHeight="1">
      <c r="A33" s="239" t="s">
        <v>14</v>
      </c>
      <c r="B33" s="240"/>
      <c r="C33" s="240"/>
      <c r="D33" s="240"/>
      <c r="E33" s="240"/>
      <c r="F33" s="240"/>
      <c r="G33" s="32">
        <v>5</v>
      </c>
      <c r="H33" s="97">
        <v>3</v>
      </c>
      <c r="I33" s="95">
        <v>1</v>
      </c>
      <c r="J33" s="95">
        <v>3</v>
      </c>
      <c r="K33" s="95">
        <v>1</v>
      </c>
      <c r="L33" s="44" t="s">
        <v>31</v>
      </c>
      <c r="M33" s="95">
        <v>2</v>
      </c>
      <c r="N33" s="96">
        <v>3</v>
      </c>
      <c r="O33" s="95">
        <v>2</v>
      </c>
      <c r="P33" s="95">
        <v>2</v>
      </c>
      <c r="Q33" s="95">
        <v>3</v>
      </c>
      <c r="R33" s="115">
        <v>2</v>
      </c>
      <c r="S33" s="33">
        <v>10</v>
      </c>
      <c r="T33" s="144">
        <f>SUM(M33:R33)+H33+I33+J33+K33</f>
        <v>22</v>
      </c>
      <c r="U33" s="34">
        <f>SUM(D9,K9,P8,W7,D14,K13,V13,E22,J23,Q24)</f>
        <v>126</v>
      </c>
      <c r="V33" s="34">
        <f>SUM(E9,J9,Q8,V7,E14,J13,W13,D22,K23,P24)</f>
        <v>114</v>
      </c>
      <c r="W33" s="117">
        <f t="shared" si="0"/>
        <v>12</v>
      </c>
      <c r="X33" s="141" t="s">
        <v>133</v>
      </c>
      <c r="Y33" s="155">
        <f t="shared" si="1"/>
        <v>2.2000000000000002</v>
      </c>
      <c r="Z33" s="249"/>
      <c r="AA33" s="249"/>
      <c r="AB33" s="249"/>
      <c r="AC33" s="249"/>
      <c r="AD33" s="249"/>
      <c r="AE33" s="98"/>
      <c r="AF33" s="98"/>
    </row>
    <row r="34" spans="1:32" s="4" customFormat="1" ht="23.1" customHeight="1">
      <c r="A34" s="243" t="s">
        <v>13</v>
      </c>
      <c r="B34" s="244"/>
      <c r="C34" s="244"/>
      <c r="D34" s="244"/>
      <c r="E34" s="244"/>
      <c r="F34" s="244"/>
      <c r="G34" s="32">
        <v>6</v>
      </c>
      <c r="H34" s="93">
        <v>3</v>
      </c>
      <c r="I34" s="96">
        <v>3</v>
      </c>
      <c r="J34" s="95">
        <v>3</v>
      </c>
      <c r="K34" s="95">
        <v>3</v>
      </c>
      <c r="L34" s="95">
        <v>2</v>
      </c>
      <c r="M34" s="44" t="s">
        <v>31</v>
      </c>
      <c r="N34" s="96"/>
      <c r="O34" s="95">
        <v>2</v>
      </c>
      <c r="P34" s="95">
        <v>3</v>
      </c>
      <c r="Q34" s="95">
        <v>3</v>
      </c>
      <c r="R34" s="115"/>
      <c r="S34" s="33">
        <v>8</v>
      </c>
      <c r="T34" s="144">
        <f>SUM(N34:R34)+H34+I34+J34+K34+L34</f>
        <v>22</v>
      </c>
      <c r="U34" s="34">
        <f>SUM(E9,J8,Q7,V6,E13,P13,W14,D23,K24,P25)</f>
        <v>120</v>
      </c>
      <c r="V34" s="34">
        <f>SUM(D9,K8,P7,W6,D13,Q13,V14,E23,J24,Q25)</f>
        <v>72</v>
      </c>
      <c r="W34" s="117">
        <f t="shared" si="0"/>
        <v>48</v>
      </c>
      <c r="X34" s="141" t="s">
        <v>65</v>
      </c>
      <c r="Y34" s="155">
        <f t="shared" si="1"/>
        <v>2.75</v>
      </c>
      <c r="Z34" s="99"/>
      <c r="AA34" s="99"/>
      <c r="AB34" s="99"/>
      <c r="AC34" s="99"/>
      <c r="AD34" s="99"/>
      <c r="AE34"/>
      <c r="AF34" s="8"/>
    </row>
    <row r="35" spans="1:32" s="4" customFormat="1" ht="23.1" customHeight="1">
      <c r="A35" s="243" t="s">
        <v>98</v>
      </c>
      <c r="B35" s="244"/>
      <c r="C35" s="244"/>
      <c r="D35" s="244"/>
      <c r="E35" s="244"/>
      <c r="F35" s="244"/>
      <c r="G35" s="32">
        <v>7</v>
      </c>
      <c r="H35" s="97">
        <v>3</v>
      </c>
      <c r="I35" s="96">
        <v>1</v>
      </c>
      <c r="J35" s="96">
        <v>3</v>
      </c>
      <c r="K35" s="96">
        <v>3</v>
      </c>
      <c r="L35" s="96">
        <v>1</v>
      </c>
      <c r="M35" s="96"/>
      <c r="N35" s="94" t="s">
        <v>25</v>
      </c>
      <c r="O35" s="96">
        <v>3</v>
      </c>
      <c r="P35" s="96">
        <v>3</v>
      </c>
      <c r="Q35" s="95">
        <v>3</v>
      </c>
      <c r="R35" s="115">
        <v>3</v>
      </c>
      <c r="S35" s="40">
        <v>9</v>
      </c>
      <c r="T35" s="144">
        <f>SUM(H35:M35)+O35+P35+Q35+R35</f>
        <v>23</v>
      </c>
      <c r="U35" s="34">
        <f>SUM(D8,K7,P6,W5,J13,Q14,V15,E24,J25,Q25)</f>
        <v>118</v>
      </c>
      <c r="V35" s="34">
        <f>SUM(E8,J7,Q6,V5,K13,P14,W15,D24,K25,P25)</f>
        <v>98</v>
      </c>
      <c r="W35" s="117">
        <f t="shared" si="0"/>
        <v>20</v>
      </c>
      <c r="X35" s="141" t="s">
        <v>63</v>
      </c>
      <c r="Y35" s="155">
        <f t="shared" si="1"/>
        <v>2.5555555555555554</v>
      </c>
      <c r="Z35" s="99"/>
      <c r="AA35" s="99"/>
      <c r="AB35" s="99"/>
      <c r="AC35" s="99"/>
      <c r="AD35" s="99"/>
      <c r="AE35"/>
      <c r="AF35"/>
    </row>
    <row r="36" spans="1:32" s="4" customFormat="1" ht="23.1" customHeight="1">
      <c r="A36" s="243" t="s">
        <v>99</v>
      </c>
      <c r="B36" s="244"/>
      <c r="C36" s="244"/>
      <c r="D36" s="244"/>
      <c r="E36" s="244"/>
      <c r="F36" s="244"/>
      <c r="G36" s="32">
        <v>8</v>
      </c>
      <c r="H36" s="93">
        <v>2</v>
      </c>
      <c r="I36" s="95">
        <v>1</v>
      </c>
      <c r="J36" s="96">
        <v>3</v>
      </c>
      <c r="K36" s="95">
        <v>3</v>
      </c>
      <c r="L36" s="95">
        <v>2</v>
      </c>
      <c r="M36" s="95">
        <v>2</v>
      </c>
      <c r="N36" s="96">
        <v>1</v>
      </c>
      <c r="O36" s="94" t="s">
        <v>26</v>
      </c>
      <c r="P36" s="95">
        <v>3</v>
      </c>
      <c r="Q36" s="95">
        <v>1</v>
      </c>
      <c r="R36" s="115">
        <v>3</v>
      </c>
      <c r="S36" s="40">
        <v>10</v>
      </c>
      <c r="T36" s="144">
        <f>SUM(H36:N36)+P36+Q36+R36</f>
        <v>21</v>
      </c>
      <c r="U36" s="34">
        <f>SUM(E7,J6,Q5,D13,K14,P15,W16,D25,K25,P24)</f>
        <v>127</v>
      </c>
      <c r="V36" s="34">
        <f>SUM(D7,K6,P5,E13,J14,Q15,V16,E25,J25,Q24)</f>
        <v>115</v>
      </c>
      <c r="W36" s="117">
        <f t="shared" si="0"/>
        <v>12</v>
      </c>
      <c r="X36" s="141" t="s">
        <v>134</v>
      </c>
      <c r="Y36" s="155">
        <f t="shared" si="1"/>
        <v>2.1</v>
      </c>
      <c r="Z36"/>
      <c r="AA36"/>
      <c r="AB36"/>
      <c r="AC36"/>
      <c r="AD36"/>
      <c r="AE36"/>
      <c r="AF36"/>
    </row>
    <row r="37" spans="1:32" ht="23.1" customHeight="1">
      <c r="A37" s="243" t="s">
        <v>100</v>
      </c>
      <c r="B37" s="244"/>
      <c r="C37" s="244"/>
      <c r="D37" s="244"/>
      <c r="E37" s="244"/>
      <c r="F37" s="244"/>
      <c r="G37" s="32">
        <v>9</v>
      </c>
      <c r="H37" s="93">
        <v>2</v>
      </c>
      <c r="I37" s="95">
        <v>1</v>
      </c>
      <c r="J37" s="95">
        <v>1</v>
      </c>
      <c r="K37" s="95">
        <v>1</v>
      </c>
      <c r="L37" s="95">
        <v>2</v>
      </c>
      <c r="M37" s="95">
        <v>1</v>
      </c>
      <c r="N37" s="96">
        <v>1</v>
      </c>
      <c r="O37" s="95">
        <v>1</v>
      </c>
      <c r="P37" s="94" t="s">
        <v>25</v>
      </c>
      <c r="Q37" s="95">
        <v>3</v>
      </c>
      <c r="R37" s="115">
        <v>1</v>
      </c>
      <c r="S37" s="40">
        <v>10</v>
      </c>
      <c r="T37" s="144">
        <f>SUM(H37:O37)+Q37+R37</f>
        <v>14</v>
      </c>
      <c r="U37" s="34">
        <f>SUM(D6,K5,V5,E14,J15,Q16,V17,E25,J24,Q23)</f>
        <v>94</v>
      </c>
      <c r="V37" s="34">
        <f>SUM(E6,J5,W5,D14,K15,P16,W17,D25,K24,P23)</f>
        <v>146</v>
      </c>
      <c r="W37" s="117">
        <f t="shared" si="0"/>
        <v>-52</v>
      </c>
      <c r="X37" s="141" t="s">
        <v>101</v>
      </c>
      <c r="Y37" s="155">
        <f t="shared" si="1"/>
        <v>1.4</v>
      </c>
    </row>
    <row r="38" spans="1:32" ht="23.1" customHeight="1">
      <c r="A38" s="243" t="s">
        <v>78</v>
      </c>
      <c r="B38" s="244"/>
      <c r="C38" s="244"/>
      <c r="D38" s="244"/>
      <c r="E38" s="244"/>
      <c r="F38" s="244"/>
      <c r="G38" s="32">
        <v>10</v>
      </c>
      <c r="H38" s="93">
        <v>2</v>
      </c>
      <c r="I38" s="95">
        <v>1</v>
      </c>
      <c r="J38" s="95">
        <v>2</v>
      </c>
      <c r="K38" s="95">
        <v>3</v>
      </c>
      <c r="L38" s="95">
        <v>1</v>
      </c>
      <c r="M38" s="95">
        <v>1</v>
      </c>
      <c r="N38" s="96">
        <v>1</v>
      </c>
      <c r="O38" s="96">
        <v>3</v>
      </c>
      <c r="P38" s="96">
        <v>1</v>
      </c>
      <c r="Q38" s="94" t="s">
        <v>36</v>
      </c>
      <c r="R38" s="115">
        <v>1</v>
      </c>
      <c r="S38" s="40">
        <v>10</v>
      </c>
      <c r="T38" s="144">
        <f>SUM(H38:P38)+R38</f>
        <v>16</v>
      </c>
      <c r="U38" s="34">
        <f>SUM(E5,P5,W6,D15,K16,P17,W17,D24,K23,P22)</f>
        <v>106</v>
      </c>
      <c r="V38" s="34">
        <f>SUM(D5,Q5,V6,E15,J16,Q17,V17,E24,J23,Q22)</f>
        <v>134</v>
      </c>
      <c r="W38" s="117">
        <f t="shared" si="0"/>
        <v>-28</v>
      </c>
      <c r="X38" s="141" t="s">
        <v>66</v>
      </c>
      <c r="Y38" s="155">
        <f t="shared" si="1"/>
        <v>1.6</v>
      </c>
      <c r="Z38" s="89"/>
      <c r="AA38" s="89"/>
      <c r="AB38" s="89"/>
    </row>
    <row r="39" spans="1:32" ht="23.1" customHeight="1" thickBot="1">
      <c r="A39" s="253" t="s">
        <v>11</v>
      </c>
      <c r="B39" s="254"/>
      <c r="C39" s="254"/>
      <c r="D39" s="254"/>
      <c r="E39" s="254"/>
      <c r="F39" s="254"/>
      <c r="G39" s="41">
        <v>11</v>
      </c>
      <c r="H39" s="113">
        <v>3</v>
      </c>
      <c r="I39" s="113">
        <v>3</v>
      </c>
      <c r="J39" s="113">
        <v>3</v>
      </c>
      <c r="K39" s="113">
        <v>3</v>
      </c>
      <c r="L39" s="113">
        <v>2</v>
      </c>
      <c r="M39" s="113"/>
      <c r="N39" s="113">
        <v>1</v>
      </c>
      <c r="O39" s="113">
        <v>1</v>
      </c>
      <c r="P39" s="150">
        <v>3</v>
      </c>
      <c r="Q39" s="150">
        <v>3</v>
      </c>
      <c r="R39" s="116" t="s">
        <v>31</v>
      </c>
      <c r="S39" s="151">
        <v>9</v>
      </c>
      <c r="T39" s="145">
        <f>SUM(H39:Q39)</f>
        <v>22</v>
      </c>
      <c r="U39" s="146">
        <f>SUM(J5,Q6,V7,E16,J17,Q17,V16,E23,J22,Q21)</f>
        <v>133</v>
      </c>
      <c r="V39" s="146">
        <f>SUM(K5,P6,W7,D16,K17,P17,W16,D23,K22,P21)</f>
        <v>83</v>
      </c>
      <c r="W39" s="147">
        <f t="shared" si="0"/>
        <v>50</v>
      </c>
      <c r="X39" s="142" t="s">
        <v>64</v>
      </c>
      <c r="Y39" s="155">
        <f t="shared" si="1"/>
        <v>2.4444444444444446</v>
      </c>
    </row>
    <row r="40" spans="1:32">
      <c r="S40">
        <f>SUM(S29:S39)</f>
        <v>106</v>
      </c>
      <c r="T40">
        <f>SUM(T29:T39)</f>
        <v>212</v>
      </c>
    </row>
    <row r="41" spans="1:32" ht="12.75" customHeight="1">
      <c r="S41" s="152"/>
      <c r="T41" s="152"/>
      <c r="U41" s="152"/>
      <c r="V41" s="152"/>
      <c r="W41" s="152"/>
      <c r="X41" s="152"/>
      <c r="Y41" s="157"/>
      <c r="Z41" s="152"/>
      <c r="AA41" s="152"/>
      <c r="AB41" s="152"/>
    </row>
    <row r="42" spans="1:32">
      <c r="S42" s="152"/>
      <c r="T42" s="152"/>
      <c r="U42" s="152"/>
      <c r="V42" s="152"/>
      <c r="W42" s="152"/>
      <c r="X42" s="152"/>
      <c r="Y42" s="157"/>
      <c r="Z42" s="152"/>
      <c r="AA42" s="152"/>
      <c r="AB42" s="152"/>
    </row>
  </sheetData>
  <mergeCells count="45">
    <mergeCell ref="V12:W12"/>
    <mergeCell ref="A39:F39"/>
    <mergeCell ref="A35:F35"/>
    <mergeCell ref="A34:F34"/>
    <mergeCell ref="J20:K20"/>
    <mergeCell ref="S20:T20"/>
    <mergeCell ref="A30:F30"/>
    <mergeCell ref="A20:B20"/>
    <mergeCell ref="D20:E20"/>
    <mergeCell ref="G20:H20"/>
    <mergeCell ref="A37:F37"/>
    <mergeCell ref="A36:F36"/>
    <mergeCell ref="D12:E12"/>
    <mergeCell ref="S23:AD23"/>
    <mergeCell ref="AB4:AC4"/>
    <mergeCell ref="Z31:AD33"/>
    <mergeCell ref="J12:K12"/>
    <mergeCell ref="A38:F38"/>
    <mergeCell ref="A29:F29"/>
    <mergeCell ref="V20:W20"/>
    <mergeCell ref="Z28:AD30"/>
    <mergeCell ref="V4:W4"/>
    <mergeCell ref="Y4:Z4"/>
    <mergeCell ref="P4:Q4"/>
    <mergeCell ref="D4:E4"/>
    <mergeCell ref="A12:B12"/>
    <mergeCell ref="S4:T4"/>
    <mergeCell ref="J4:K4"/>
    <mergeCell ref="S12:T12"/>
    <mergeCell ref="S22:AD22"/>
    <mergeCell ref="A3:B3"/>
    <mergeCell ref="A11:B11"/>
    <mergeCell ref="A19:B19"/>
    <mergeCell ref="A33:F33"/>
    <mergeCell ref="P20:Q20"/>
    <mergeCell ref="P12:Q12"/>
    <mergeCell ref="M20:N20"/>
    <mergeCell ref="M12:N12"/>
    <mergeCell ref="G4:H4"/>
    <mergeCell ref="A4:B4"/>
    <mergeCell ref="M4:N4"/>
    <mergeCell ref="A31:F31"/>
    <mergeCell ref="A32:F32"/>
    <mergeCell ref="G12:H12"/>
    <mergeCell ref="A28:G28"/>
  </mergeCells>
  <phoneticPr fontId="19" type="noConversion"/>
  <pageMargins left="0.59055118110236227" right="0.59055118110236227" top="0.31496062992125984" bottom="0.31496062992125984" header="0.23622047244094491" footer="3.937007874015748E-2"/>
  <pageSetup paperSize="9" scale="70" orientation="landscape" r:id="rId1"/>
  <headerFooter alignWithMargins="0"/>
  <ignoredErrors>
    <ignoredError sqref="T29 T39 W30 W29 T31 W31 T32 W32 T33 W33 T34 W34 T35 W35 T36 W36 T37 W37 T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3"/>
  <sheetViews>
    <sheetView tabSelected="1" topLeftCell="A37" zoomScaleNormal="100" workbookViewId="0">
      <selection activeCell="AF58" sqref="AF58"/>
    </sheetView>
  </sheetViews>
  <sheetFormatPr defaultRowHeight="14.25"/>
  <cols>
    <col min="1" max="1" width="5.28515625" customWidth="1"/>
    <col min="2" max="2" width="6.42578125" style="3" customWidth="1"/>
    <col min="3" max="4" width="6.42578125" customWidth="1"/>
    <col min="5" max="5" width="8.42578125" customWidth="1"/>
    <col min="6" max="6" width="5.28515625" customWidth="1"/>
    <col min="7" max="8" width="5.28515625" style="2" customWidth="1"/>
    <col min="9" max="9" width="5.28515625" style="3" customWidth="1"/>
    <col min="10" max="17" width="5.28515625" customWidth="1"/>
    <col min="18" max="18" width="5.28515625" style="3" customWidth="1"/>
    <col min="19" max="20" width="5.28515625" customWidth="1"/>
    <col min="21" max="22" width="4.7109375" customWidth="1"/>
    <col min="23" max="23" width="7.7109375" customWidth="1"/>
    <col min="24" max="24" width="2.7109375" style="53" customWidth="1"/>
    <col min="25" max="25" width="7.140625" style="148" customWidth="1"/>
    <col min="26" max="31" width="6.42578125" customWidth="1"/>
    <col min="32" max="32" width="6.5703125" customWidth="1"/>
    <col min="33" max="36" width="6.28515625" customWidth="1"/>
    <col min="37" max="37" width="5.7109375" customWidth="1"/>
  </cols>
  <sheetData>
    <row r="1" spans="1:40" ht="25.5">
      <c r="A1" s="159" t="s">
        <v>83</v>
      </c>
      <c r="B1" s="160"/>
      <c r="C1" s="160"/>
      <c r="D1" s="160"/>
      <c r="E1" s="160"/>
      <c r="F1" s="160"/>
      <c r="G1" s="48"/>
      <c r="H1" s="160"/>
      <c r="I1" s="63"/>
      <c r="J1" s="160"/>
      <c r="K1" s="160"/>
      <c r="L1" s="160"/>
      <c r="M1" s="160"/>
      <c r="N1" s="160"/>
      <c r="O1" s="160"/>
      <c r="P1" s="160"/>
      <c r="Q1" s="160"/>
      <c r="R1" s="63"/>
      <c r="S1" s="160"/>
      <c r="T1" s="160"/>
      <c r="U1" s="160"/>
      <c r="V1" s="160"/>
      <c r="W1" s="138" t="s">
        <v>57</v>
      </c>
      <c r="X1" s="161"/>
      <c r="Y1" s="162"/>
      <c r="Z1" s="163"/>
    </row>
    <row r="2" spans="1:40" ht="9.9499999999999993" customHeight="1" thickBot="1">
      <c r="B2"/>
      <c r="H2"/>
    </row>
    <row r="3" spans="1:40" s="4" customFormat="1" ht="15.75" customHeight="1" thickBot="1">
      <c r="A3" s="256" t="s">
        <v>154</v>
      </c>
      <c r="B3" s="256"/>
      <c r="C3" s="256"/>
      <c r="D3" s="256"/>
      <c r="E3" s="256"/>
      <c r="F3" s="257"/>
      <c r="G3" s="258" t="s">
        <v>35</v>
      </c>
      <c r="H3" s="259"/>
      <c r="I3" s="259"/>
      <c r="J3" s="259"/>
      <c r="K3" s="259"/>
      <c r="L3" s="259"/>
      <c r="M3" s="259"/>
      <c r="N3" s="259"/>
      <c r="O3" s="259"/>
      <c r="P3" s="158"/>
      <c r="Q3" s="134"/>
      <c r="R3" s="260" t="s">
        <v>73</v>
      </c>
      <c r="S3" s="261"/>
      <c r="T3" s="262"/>
      <c r="U3" s="263" t="s">
        <v>55</v>
      </c>
      <c r="V3" s="263"/>
      <c r="W3" s="264"/>
      <c r="X3" s="54"/>
      <c r="Y3" s="148"/>
      <c r="Z3" s="13"/>
      <c r="AA3" s="13"/>
      <c r="AB3" s="13"/>
      <c r="AC3" s="13"/>
      <c r="AD3" s="13"/>
      <c r="AE3" s="8"/>
      <c r="AF3" s="8"/>
      <c r="AI3" s="7"/>
      <c r="AM3" s="5"/>
      <c r="AN3" s="5"/>
    </row>
    <row r="4" spans="1:40" s="4" customFormat="1" ht="19.5" customHeight="1" thickBot="1">
      <c r="A4" s="164" t="s">
        <v>5</v>
      </c>
      <c r="B4" s="246" t="s">
        <v>32</v>
      </c>
      <c r="C4" s="247"/>
      <c r="D4" s="247"/>
      <c r="E4" s="265"/>
      <c r="F4" s="131" t="s">
        <v>33</v>
      </c>
      <c r="G4" s="57">
        <v>1</v>
      </c>
      <c r="H4" s="47">
        <v>2</v>
      </c>
      <c r="I4" s="47">
        <v>3</v>
      </c>
      <c r="J4" s="47">
        <v>4</v>
      </c>
      <c r="K4" s="47">
        <v>5</v>
      </c>
      <c r="L4" s="47">
        <v>6</v>
      </c>
      <c r="M4" s="47">
        <v>7</v>
      </c>
      <c r="N4" s="47">
        <v>8</v>
      </c>
      <c r="O4" s="47">
        <v>9</v>
      </c>
      <c r="P4" s="47">
        <v>10</v>
      </c>
      <c r="Q4" s="133">
        <v>11</v>
      </c>
      <c r="R4" s="132" t="s">
        <v>76</v>
      </c>
      <c r="S4" s="60" t="s">
        <v>74</v>
      </c>
      <c r="T4" s="61" t="s">
        <v>75</v>
      </c>
      <c r="U4" s="129" t="s">
        <v>59</v>
      </c>
      <c r="V4" s="165" t="s">
        <v>34</v>
      </c>
      <c r="W4" s="52" t="s">
        <v>0</v>
      </c>
      <c r="X4" s="55"/>
      <c r="Y4" s="124" t="s">
        <v>79</v>
      </c>
      <c r="Z4" s="166"/>
      <c r="AA4" s="166"/>
      <c r="AB4" s="166"/>
      <c r="AC4" s="166"/>
      <c r="AD4" s="166"/>
      <c r="AE4" s="10"/>
      <c r="AF4" s="9"/>
    </row>
    <row r="5" spans="1:40" s="4" customFormat="1" ht="15" customHeight="1">
      <c r="A5" s="128" t="s">
        <v>128</v>
      </c>
      <c r="B5" s="167" t="s">
        <v>37</v>
      </c>
      <c r="C5" s="168"/>
      <c r="D5" s="168"/>
      <c r="E5" s="169"/>
      <c r="F5" s="170">
        <v>7</v>
      </c>
      <c r="G5" s="232">
        <v>5.32</v>
      </c>
      <c r="H5" s="199">
        <v>4.32</v>
      </c>
      <c r="I5" s="199">
        <v>3.98</v>
      </c>
      <c r="J5" s="199">
        <v>5.32</v>
      </c>
      <c r="K5" s="233"/>
      <c r="L5" s="199">
        <v>4.32</v>
      </c>
      <c r="M5" s="199">
        <v>6.98</v>
      </c>
      <c r="N5" s="199">
        <v>7.98</v>
      </c>
      <c r="O5" s="199">
        <v>4.6500000000000004</v>
      </c>
      <c r="P5" s="199">
        <v>6.66</v>
      </c>
      <c r="Q5" s="200"/>
      <c r="R5" s="201"/>
      <c r="S5" s="199"/>
      <c r="T5" s="200"/>
      <c r="U5" s="202">
        <v>9</v>
      </c>
      <c r="V5" s="203">
        <v>70</v>
      </c>
      <c r="W5" s="204">
        <f t="shared" ref="W5:W36" si="0">SUM(G5:T5)</f>
        <v>49.53</v>
      </c>
      <c r="X5" s="53"/>
      <c r="Y5" s="149">
        <f t="shared" ref="Y5:Y36" si="1">W5/V5</f>
        <v>0.70757142857142863</v>
      </c>
      <c r="Z5" s="166"/>
      <c r="AA5" s="166"/>
      <c r="AB5" s="166"/>
      <c r="AC5" s="166"/>
      <c r="AD5" s="166"/>
      <c r="AE5" s="10"/>
      <c r="AF5" s="9"/>
    </row>
    <row r="6" spans="1:40" s="4" customFormat="1" ht="15" customHeight="1">
      <c r="A6" s="128" t="s">
        <v>25</v>
      </c>
      <c r="B6" s="171" t="s">
        <v>44</v>
      </c>
      <c r="C6" s="172"/>
      <c r="D6" s="172"/>
      <c r="E6" s="173"/>
      <c r="F6" s="174">
        <v>2</v>
      </c>
      <c r="G6" s="175">
        <v>4</v>
      </c>
      <c r="H6" s="176">
        <v>4.32</v>
      </c>
      <c r="I6" s="176">
        <v>3.66</v>
      </c>
      <c r="J6" s="176">
        <v>5.98</v>
      </c>
      <c r="K6" s="176">
        <v>5.66</v>
      </c>
      <c r="L6" s="176">
        <v>4.9800000000000004</v>
      </c>
      <c r="M6" s="176">
        <v>7.98</v>
      </c>
      <c r="N6" s="176">
        <v>2.66</v>
      </c>
      <c r="O6" s="176">
        <v>5.32</v>
      </c>
      <c r="P6" s="135"/>
      <c r="Q6" s="205">
        <v>3.98</v>
      </c>
      <c r="R6" s="206"/>
      <c r="S6" s="176"/>
      <c r="T6" s="205"/>
      <c r="U6" s="65">
        <v>10</v>
      </c>
      <c r="V6" s="177">
        <v>65</v>
      </c>
      <c r="W6" s="207">
        <f t="shared" si="0"/>
        <v>48.539999999999992</v>
      </c>
      <c r="X6" s="56"/>
      <c r="Y6" s="149">
        <f t="shared" si="1"/>
        <v>0.74676923076923063</v>
      </c>
      <c r="Z6" s="166"/>
      <c r="AA6" s="166"/>
      <c r="AB6" s="166"/>
      <c r="AC6" s="166"/>
      <c r="AD6" s="166"/>
      <c r="AF6" s="10"/>
    </row>
    <row r="7" spans="1:40" s="4" customFormat="1" ht="15" customHeight="1">
      <c r="A7" s="128" t="s">
        <v>27</v>
      </c>
      <c r="B7" s="171" t="s">
        <v>105</v>
      </c>
      <c r="C7" s="172"/>
      <c r="D7" s="172"/>
      <c r="E7" s="173"/>
      <c r="F7" s="174">
        <v>2</v>
      </c>
      <c r="G7" s="175">
        <v>4.32</v>
      </c>
      <c r="H7" s="176">
        <v>4.66</v>
      </c>
      <c r="I7" s="176">
        <v>7.32</v>
      </c>
      <c r="J7" s="176">
        <v>1.98</v>
      </c>
      <c r="K7" s="176">
        <v>5.98</v>
      </c>
      <c r="L7" s="176">
        <v>6.98</v>
      </c>
      <c r="M7" s="176">
        <v>4.9800000000000004</v>
      </c>
      <c r="N7" s="176">
        <v>1.66</v>
      </c>
      <c r="O7" s="176">
        <v>5.98</v>
      </c>
      <c r="P7" s="135"/>
      <c r="Q7" s="205">
        <v>3.98</v>
      </c>
      <c r="R7" s="206"/>
      <c r="S7" s="176"/>
      <c r="T7" s="205"/>
      <c r="U7" s="65">
        <v>10</v>
      </c>
      <c r="V7" s="177">
        <v>65</v>
      </c>
      <c r="W7" s="207">
        <f t="shared" si="0"/>
        <v>47.839999999999996</v>
      </c>
      <c r="X7" s="56"/>
      <c r="Y7" s="149">
        <f t="shared" si="1"/>
        <v>0.73599999999999999</v>
      </c>
      <c r="Z7" s="166"/>
      <c r="AA7" s="166"/>
      <c r="AB7" s="166"/>
      <c r="AC7" s="166"/>
      <c r="AD7" s="166"/>
      <c r="AE7" s="11"/>
      <c r="AF7" s="11"/>
    </row>
    <row r="8" spans="1:40" s="4" customFormat="1" ht="15" customHeight="1">
      <c r="A8" s="128" t="s">
        <v>36</v>
      </c>
      <c r="B8" s="171" t="s">
        <v>40</v>
      </c>
      <c r="C8" s="172"/>
      <c r="D8" s="172"/>
      <c r="E8" s="173"/>
      <c r="F8" s="174">
        <v>5</v>
      </c>
      <c r="G8" s="175">
        <v>6.66</v>
      </c>
      <c r="H8" s="176">
        <v>0</v>
      </c>
      <c r="I8" s="176">
        <v>2.66</v>
      </c>
      <c r="J8" s="176">
        <v>3.98</v>
      </c>
      <c r="K8" s="176">
        <v>4.9800000000000004</v>
      </c>
      <c r="L8" s="176">
        <v>4.66</v>
      </c>
      <c r="M8" s="135"/>
      <c r="N8" s="176">
        <v>6.32</v>
      </c>
      <c r="O8" s="208">
        <v>6.32</v>
      </c>
      <c r="P8" s="176">
        <v>6.98</v>
      </c>
      <c r="Q8" s="205">
        <v>4</v>
      </c>
      <c r="R8" s="206"/>
      <c r="S8" s="176"/>
      <c r="T8" s="205"/>
      <c r="U8" s="65">
        <v>9</v>
      </c>
      <c r="V8" s="236">
        <v>62</v>
      </c>
      <c r="W8" s="207">
        <f t="shared" si="0"/>
        <v>46.56</v>
      </c>
      <c r="X8" s="53"/>
      <c r="Y8" s="149">
        <f t="shared" si="1"/>
        <v>0.75096774193548388</v>
      </c>
      <c r="Z8"/>
      <c r="AA8" s="166"/>
      <c r="AB8" s="166"/>
      <c r="AC8" s="166"/>
      <c r="AD8" s="166"/>
      <c r="AE8" s="11"/>
      <c r="AF8" s="11"/>
    </row>
    <row r="9" spans="1:40" s="4" customFormat="1" ht="15" customHeight="1">
      <c r="A9" s="128">
        <v>5</v>
      </c>
      <c r="B9" s="171" t="s">
        <v>50</v>
      </c>
      <c r="C9" s="172"/>
      <c r="D9" s="172"/>
      <c r="E9" s="173"/>
      <c r="F9" s="174">
        <v>6</v>
      </c>
      <c r="G9" s="175">
        <v>4.9800000000000004</v>
      </c>
      <c r="H9" s="176">
        <v>5.64</v>
      </c>
      <c r="I9" s="176">
        <v>7.32</v>
      </c>
      <c r="J9" s="176">
        <v>4.9800000000000004</v>
      </c>
      <c r="K9" s="176">
        <v>2.3199999999999998</v>
      </c>
      <c r="L9" s="135"/>
      <c r="M9" s="208">
        <v>6.98</v>
      </c>
      <c r="N9" s="176">
        <v>5.98</v>
      </c>
      <c r="O9" s="176"/>
      <c r="P9" s="176">
        <v>6.98</v>
      </c>
      <c r="Q9" s="205"/>
      <c r="R9" s="206"/>
      <c r="S9" s="176"/>
      <c r="T9" s="205"/>
      <c r="U9" s="65">
        <v>8</v>
      </c>
      <c r="V9" s="236">
        <v>62</v>
      </c>
      <c r="W9" s="207">
        <f t="shared" si="0"/>
        <v>45.180000000000007</v>
      </c>
      <c r="X9" s="53"/>
      <c r="Y9" s="149">
        <f t="shared" si="1"/>
        <v>0.728709677419355</v>
      </c>
      <c r="Z9"/>
      <c r="AE9" s="11"/>
      <c r="AF9" s="11"/>
    </row>
    <row r="10" spans="1:40" s="4" customFormat="1" ht="15" customHeight="1">
      <c r="A10" s="128">
        <v>6</v>
      </c>
      <c r="B10" s="171" t="s">
        <v>53</v>
      </c>
      <c r="C10" s="172"/>
      <c r="D10" s="172"/>
      <c r="E10" s="173"/>
      <c r="F10" s="174">
        <v>10</v>
      </c>
      <c r="G10" s="175">
        <v>4.32</v>
      </c>
      <c r="H10" s="135"/>
      <c r="I10" s="176">
        <v>6.98</v>
      </c>
      <c r="J10" s="176">
        <v>4.66</v>
      </c>
      <c r="K10" s="176">
        <v>6.32</v>
      </c>
      <c r="L10" s="176">
        <v>5.66</v>
      </c>
      <c r="M10" s="176">
        <v>2.66</v>
      </c>
      <c r="N10" s="176">
        <v>4</v>
      </c>
      <c r="O10" s="176">
        <v>3</v>
      </c>
      <c r="P10" s="176">
        <v>1.66</v>
      </c>
      <c r="Q10" s="205">
        <v>5.32</v>
      </c>
      <c r="R10" s="206"/>
      <c r="S10" s="176"/>
      <c r="T10" s="205"/>
      <c r="U10" s="65">
        <v>10</v>
      </c>
      <c r="V10" s="177">
        <v>74</v>
      </c>
      <c r="W10" s="207">
        <f t="shared" si="0"/>
        <v>44.58</v>
      </c>
      <c r="X10" s="53"/>
      <c r="Y10" s="149">
        <f t="shared" si="1"/>
        <v>0.60243243243243239</v>
      </c>
      <c r="Z10" s="166"/>
      <c r="AA10" s="166"/>
      <c r="AB10" s="166"/>
      <c r="AC10" s="166"/>
      <c r="AD10" s="166"/>
      <c r="AE10" s="8"/>
      <c r="AF10" s="8"/>
    </row>
    <row r="11" spans="1:40" s="4" customFormat="1" ht="15" customHeight="1">
      <c r="A11" s="128">
        <v>7</v>
      </c>
      <c r="B11" s="171" t="s">
        <v>41</v>
      </c>
      <c r="C11" s="172"/>
      <c r="D11" s="172"/>
      <c r="E11" s="173"/>
      <c r="F11" s="174">
        <v>8</v>
      </c>
      <c r="G11" s="175">
        <v>8.64</v>
      </c>
      <c r="H11" s="176">
        <v>4.32</v>
      </c>
      <c r="I11" s="176">
        <v>4.66</v>
      </c>
      <c r="J11" s="135"/>
      <c r="K11" s="176">
        <v>3.66</v>
      </c>
      <c r="L11" s="176">
        <v>4.32</v>
      </c>
      <c r="M11" s="176">
        <v>1</v>
      </c>
      <c r="N11" s="176">
        <v>5.65</v>
      </c>
      <c r="O11" s="176">
        <v>4.66</v>
      </c>
      <c r="P11" s="176">
        <v>2.98</v>
      </c>
      <c r="Q11" s="205">
        <v>2.64</v>
      </c>
      <c r="R11" s="206"/>
      <c r="S11" s="176"/>
      <c r="T11" s="205"/>
      <c r="U11" s="65">
        <v>10</v>
      </c>
      <c r="V11" s="177">
        <v>71</v>
      </c>
      <c r="W11" s="207">
        <f t="shared" si="0"/>
        <v>42.529999999999994</v>
      </c>
      <c r="X11" s="53"/>
      <c r="Y11" s="149">
        <f t="shared" si="1"/>
        <v>0.59901408450704219</v>
      </c>
      <c r="Z11"/>
      <c r="AA11" s="166"/>
      <c r="AB11" s="166"/>
      <c r="AC11" s="166"/>
      <c r="AD11" s="20"/>
    </row>
    <row r="12" spans="1:40" s="4" customFormat="1" ht="15" customHeight="1">
      <c r="A12" s="128">
        <v>8</v>
      </c>
      <c r="B12" s="171" t="s">
        <v>144</v>
      </c>
      <c r="C12" s="172"/>
      <c r="D12" s="172"/>
      <c r="E12" s="173"/>
      <c r="F12" s="174">
        <v>11</v>
      </c>
      <c r="G12" s="209"/>
      <c r="H12" s="176">
        <v>5.98</v>
      </c>
      <c r="I12" s="176">
        <v>3</v>
      </c>
      <c r="J12" s="176">
        <v>4.66</v>
      </c>
      <c r="K12" s="176">
        <v>1.66</v>
      </c>
      <c r="L12" s="176">
        <v>2.3199999999999998</v>
      </c>
      <c r="M12" s="176">
        <v>6.98</v>
      </c>
      <c r="N12" s="176">
        <v>5.99</v>
      </c>
      <c r="O12" s="176"/>
      <c r="P12" s="176">
        <v>4.9800000000000004</v>
      </c>
      <c r="Q12" s="205">
        <v>3.66</v>
      </c>
      <c r="R12" s="206"/>
      <c r="S12" s="176"/>
      <c r="T12" s="205"/>
      <c r="U12" s="65">
        <v>9</v>
      </c>
      <c r="V12" s="177">
        <v>61</v>
      </c>
      <c r="W12" s="207">
        <f t="shared" si="0"/>
        <v>39.230000000000004</v>
      </c>
      <c r="X12" s="53"/>
      <c r="Y12" s="149">
        <f t="shared" si="1"/>
        <v>0.64311475409836072</v>
      </c>
      <c r="AA12" s="178"/>
      <c r="AB12" s="178"/>
      <c r="AC12" s="178"/>
      <c r="AD12" s="20"/>
      <c r="AE12" s="8"/>
      <c r="AF12" s="8"/>
      <c r="AG12" s="13"/>
      <c r="AH12" s="13"/>
      <c r="AI12" s="13"/>
      <c r="AJ12" s="13"/>
    </row>
    <row r="13" spans="1:40" ht="15" customHeight="1">
      <c r="A13" s="128">
        <v>9</v>
      </c>
      <c r="B13" s="171" t="s">
        <v>145</v>
      </c>
      <c r="C13" s="172"/>
      <c r="D13" s="172"/>
      <c r="E13" s="173"/>
      <c r="F13" s="174">
        <v>11</v>
      </c>
      <c r="G13" s="209"/>
      <c r="H13" s="176">
        <v>5.98</v>
      </c>
      <c r="I13" s="176">
        <v>2.66</v>
      </c>
      <c r="J13" s="176">
        <v>3</v>
      </c>
      <c r="K13" s="176">
        <v>4.66</v>
      </c>
      <c r="L13" s="176">
        <v>5.98</v>
      </c>
      <c r="M13" s="176">
        <v>0</v>
      </c>
      <c r="N13" s="176">
        <v>2.99</v>
      </c>
      <c r="O13" s="176"/>
      <c r="P13" s="176">
        <v>7.98</v>
      </c>
      <c r="Q13" s="205">
        <v>4.66</v>
      </c>
      <c r="R13" s="206"/>
      <c r="S13" s="176"/>
      <c r="T13" s="205"/>
      <c r="U13" s="65">
        <v>8</v>
      </c>
      <c r="V13" s="177">
        <v>54</v>
      </c>
      <c r="W13" s="207">
        <f t="shared" si="0"/>
        <v>37.909999999999997</v>
      </c>
      <c r="Y13" s="149">
        <f t="shared" si="1"/>
        <v>0.70203703703703701</v>
      </c>
      <c r="Z13" s="166"/>
      <c r="AA13" s="14"/>
      <c r="AB13" s="14"/>
      <c r="AC13" s="14"/>
      <c r="AD13" s="14"/>
    </row>
    <row r="14" spans="1:40" ht="15" customHeight="1">
      <c r="A14" s="128">
        <v>10</v>
      </c>
      <c r="B14" s="171" t="s">
        <v>143</v>
      </c>
      <c r="C14" s="172"/>
      <c r="D14" s="172"/>
      <c r="E14" s="173"/>
      <c r="F14" s="174">
        <v>11</v>
      </c>
      <c r="G14" s="209"/>
      <c r="H14" s="176">
        <v>4.9800000000000004</v>
      </c>
      <c r="I14" s="176">
        <v>3.66</v>
      </c>
      <c r="J14" s="176">
        <v>1.66</v>
      </c>
      <c r="K14" s="176">
        <v>5.32</v>
      </c>
      <c r="L14" s="176">
        <v>5.98</v>
      </c>
      <c r="M14" s="176">
        <v>4.9800000000000004</v>
      </c>
      <c r="N14" s="176">
        <v>1.99</v>
      </c>
      <c r="O14" s="176"/>
      <c r="P14" s="176">
        <v>2.98</v>
      </c>
      <c r="Q14" s="205">
        <v>5.66</v>
      </c>
      <c r="R14" s="206"/>
      <c r="S14" s="176"/>
      <c r="T14" s="205"/>
      <c r="U14" s="65">
        <v>9</v>
      </c>
      <c r="V14" s="177">
        <v>62</v>
      </c>
      <c r="W14" s="207">
        <f t="shared" si="0"/>
        <v>37.21</v>
      </c>
      <c r="Y14" s="149">
        <f t="shared" si="1"/>
        <v>0.6001612903225807</v>
      </c>
      <c r="Z14" s="166"/>
    </row>
    <row r="15" spans="1:40" ht="15" customHeight="1">
      <c r="A15" s="128">
        <v>11</v>
      </c>
      <c r="B15" s="171" t="s">
        <v>119</v>
      </c>
      <c r="C15" s="172"/>
      <c r="D15" s="172"/>
      <c r="E15" s="173"/>
      <c r="F15" s="174">
        <v>6</v>
      </c>
      <c r="G15" s="175">
        <v>4.9800000000000004</v>
      </c>
      <c r="H15" s="176">
        <v>4.9800000000000004</v>
      </c>
      <c r="I15" s="176">
        <v>2.66</v>
      </c>
      <c r="J15" s="176">
        <v>4.9800000000000004</v>
      </c>
      <c r="K15" s="176">
        <v>5.32</v>
      </c>
      <c r="L15" s="135"/>
      <c r="M15" s="176">
        <v>5.98</v>
      </c>
      <c r="N15" s="176">
        <v>4.9800000000000004</v>
      </c>
      <c r="O15" s="176"/>
      <c r="P15" s="176">
        <v>2.98</v>
      </c>
      <c r="Q15" s="205"/>
      <c r="R15" s="206"/>
      <c r="S15" s="176"/>
      <c r="T15" s="205"/>
      <c r="U15" s="65">
        <v>8</v>
      </c>
      <c r="V15" s="177">
        <v>58</v>
      </c>
      <c r="W15" s="207">
        <f t="shared" si="0"/>
        <v>36.86</v>
      </c>
      <c r="Y15" s="149">
        <f t="shared" si="1"/>
        <v>0.63551724137931032</v>
      </c>
    </row>
    <row r="16" spans="1:40" ht="15" customHeight="1">
      <c r="A16" s="128">
        <v>12</v>
      </c>
      <c r="B16" s="171" t="s">
        <v>111</v>
      </c>
      <c r="C16" s="172"/>
      <c r="D16" s="172"/>
      <c r="E16" s="173"/>
      <c r="F16" s="174">
        <v>4</v>
      </c>
      <c r="G16" s="175">
        <v>3.32</v>
      </c>
      <c r="H16" s="176">
        <v>6.32</v>
      </c>
      <c r="I16" s="176">
        <v>3.66</v>
      </c>
      <c r="J16" s="176">
        <v>3.66</v>
      </c>
      <c r="K16" s="176">
        <v>2.3199999999999998</v>
      </c>
      <c r="L16" s="176">
        <v>2.66</v>
      </c>
      <c r="M16" s="208">
        <v>2.66</v>
      </c>
      <c r="N16" s="135"/>
      <c r="O16" s="176">
        <v>0.66</v>
      </c>
      <c r="P16" s="176">
        <v>3.66</v>
      </c>
      <c r="Q16" s="205">
        <v>4.9800000000000004</v>
      </c>
      <c r="R16" s="206"/>
      <c r="S16" s="176"/>
      <c r="T16" s="205"/>
      <c r="U16" s="65">
        <v>10</v>
      </c>
      <c r="V16" s="236">
        <v>76</v>
      </c>
      <c r="W16" s="207">
        <f t="shared" si="0"/>
        <v>33.900000000000006</v>
      </c>
      <c r="Y16" s="149">
        <f t="shared" si="1"/>
        <v>0.44605263157894742</v>
      </c>
      <c r="Z16" s="178"/>
    </row>
    <row r="17" spans="1:26" ht="15" customHeight="1">
      <c r="A17" s="128">
        <v>13</v>
      </c>
      <c r="B17" s="171" t="s">
        <v>121</v>
      </c>
      <c r="C17" s="172"/>
      <c r="D17" s="172"/>
      <c r="E17" s="173"/>
      <c r="F17" s="174">
        <v>8</v>
      </c>
      <c r="G17" s="175">
        <v>6.64</v>
      </c>
      <c r="H17" s="176">
        <v>4.32</v>
      </c>
      <c r="I17" s="176">
        <v>2.66</v>
      </c>
      <c r="J17" s="135"/>
      <c r="K17" s="176">
        <v>1.66</v>
      </c>
      <c r="L17" s="176">
        <v>3.32</v>
      </c>
      <c r="M17" s="176">
        <v>1</v>
      </c>
      <c r="N17" s="176">
        <v>0</v>
      </c>
      <c r="O17" s="176">
        <v>4.66</v>
      </c>
      <c r="P17" s="176">
        <v>3.98</v>
      </c>
      <c r="Q17" s="205">
        <v>5.64</v>
      </c>
      <c r="R17" s="206"/>
      <c r="S17" s="176"/>
      <c r="T17" s="205"/>
      <c r="U17" s="65">
        <v>9</v>
      </c>
      <c r="V17" s="177">
        <v>63</v>
      </c>
      <c r="W17" s="207">
        <f t="shared" si="0"/>
        <v>33.880000000000003</v>
      </c>
      <c r="Y17" s="149">
        <f t="shared" si="1"/>
        <v>0.5377777777777778</v>
      </c>
      <c r="Z17" s="14"/>
    </row>
    <row r="18" spans="1:26" ht="15" customHeight="1">
      <c r="A18" s="128">
        <v>14</v>
      </c>
      <c r="B18" s="171" t="s">
        <v>102</v>
      </c>
      <c r="C18" s="172"/>
      <c r="D18" s="172"/>
      <c r="E18" s="173"/>
      <c r="F18" s="174">
        <v>8</v>
      </c>
      <c r="G18" s="175">
        <v>4.6399999999999997</v>
      </c>
      <c r="H18" s="176">
        <v>3.32</v>
      </c>
      <c r="I18" s="176">
        <v>2.66</v>
      </c>
      <c r="J18" s="135"/>
      <c r="K18" s="176">
        <v>4.32</v>
      </c>
      <c r="L18" s="176">
        <v>5.98</v>
      </c>
      <c r="M18" s="176">
        <v>0</v>
      </c>
      <c r="N18" s="176">
        <v>4.6500000000000004</v>
      </c>
      <c r="O18" s="176">
        <v>2.3199999999999998</v>
      </c>
      <c r="P18" s="176">
        <v>2.98</v>
      </c>
      <c r="Q18" s="205">
        <v>2.64</v>
      </c>
      <c r="R18" s="206"/>
      <c r="S18" s="176"/>
      <c r="T18" s="205"/>
      <c r="U18" s="65">
        <v>10</v>
      </c>
      <c r="V18" s="177">
        <v>66</v>
      </c>
      <c r="W18" s="207">
        <f t="shared" si="0"/>
        <v>33.51</v>
      </c>
      <c r="Y18" s="149">
        <f t="shared" si="1"/>
        <v>0.50772727272727269</v>
      </c>
    </row>
    <row r="19" spans="1:26" ht="15" customHeight="1">
      <c r="A19" s="128">
        <v>15</v>
      </c>
      <c r="B19" s="171" t="s">
        <v>77</v>
      </c>
      <c r="C19" s="172"/>
      <c r="D19" s="172"/>
      <c r="E19" s="173"/>
      <c r="F19" s="174">
        <v>10</v>
      </c>
      <c r="G19" s="175">
        <v>2.66</v>
      </c>
      <c r="H19" s="135"/>
      <c r="I19" s="176">
        <v>4.9800000000000004</v>
      </c>
      <c r="J19" s="176">
        <v>3.66</v>
      </c>
      <c r="K19" s="176">
        <v>5.66</v>
      </c>
      <c r="L19" s="176">
        <v>0.66</v>
      </c>
      <c r="M19" s="176">
        <v>2.66</v>
      </c>
      <c r="N19" s="176">
        <v>1</v>
      </c>
      <c r="O19" s="176">
        <v>5</v>
      </c>
      <c r="P19" s="176">
        <v>3.66</v>
      </c>
      <c r="Q19" s="205">
        <v>3.32</v>
      </c>
      <c r="R19" s="206"/>
      <c r="S19" s="176"/>
      <c r="T19" s="205"/>
      <c r="U19" s="65">
        <v>10</v>
      </c>
      <c r="V19" s="177">
        <v>70</v>
      </c>
      <c r="W19" s="207">
        <f t="shared" si="0"/>
        <v>33.26</v>
      </c>
      <c r="Y19" s="149">
        <f t="shared" si="1"/>
        <v>0.47514285714285709</v>
      </c>
    </row>
    <row r="20" spans="1:26" ht="15" customHeight="1">
      <c r="A20" s="128">
        <v>16</v>
      </c>
      <c r="B20" s="171" t="s">
        <v>42</v>
      </c>
      <c r="C20" s="172"/>
      <c r="D20" s="172"/>
      <c r="E20" s="173"/>
      <c r="F20" s="174">
        <v>2</v>
      </c>
      <c r="G20" s="175">
        <v>3</v>
      </c>
      <c r="H20" s="176">
        <v>2</v>
      </c>
      <c r="I20" s="176">
        <v>3.66</v>
      </c>
      <c r="J20" s="176">
        <v>3.66</v>
      </c>
      <c r="K20" s="176">
        <v>4.32</v>
      </c>
      <c r="L20" s="176">
        <v>3.98</v>
      </c>
      <c r="M20" s="176">
        <v>2.98</v>
      </c>
      <c r="N20" s="176">
        <v>2.66</v>
      </c>
      <c r="O20" s="176">
        <v>4.32</v>
      </c>
      <c r="P20" s="135"/>
      <c r="Q20" s="205">
        <v>1.98</v>
      </c>
      <c r="R20" s="206"/>
      <c r="S20" s="176"/>
      <c r="T20" s="205"/>
      <c r="U20" s="65">
        <v>10</v>
      </c>
      <c r="V20" s="177">
        <v>49</v>
      </c>
      <c r="W20" s="207">
        <f t="shared" si="0"/>
        <v>32.56</v>
      </c>
      <c r="X20" s="56"/>
      <c r="Y20" s="149">
        <f t="shared" si="1"/>
        <v>0.66448979591836743</v>
      </c>
    </row>
    <row r="21" spans="1:26" ht="15" customHeight="1">
      <c r="A21" s="128">
        <v>17</v>
      </c>
      <c r="B21" s="171" t="s">
        <v>46</v>
      </c>
      <c r="C21" s="172"/>
      <c r="D21" s="172"/>
      <c r="E21" s="173"/>
      <c r="F21" s="174">
        <v>1</v>
      </c>
      <c r="G21" s="175">
        <v>1.32</v>
      </c>
      <c r="H21" s="176">
        <v>3.32</v>
      </c>
      <c r="I21" s="176">
        <v>1.32</v>
      </c>
      <c r="J21" s="176">
        <v>3.32</v>
      </c>
      <c r="K21" s="176">
        <v>0.66</v>
      </c>
      <c r="L21" s="176">
        <v>5.66</v>
      </c>
      <c r="M21" s="176">
        <v>4.32</v>
      </c>
      <c r="N21" s="176">
        <v>5.66</v>
      </c>
      <c r="O21" s="176">
        <v>4.32</v>
      </c>
      <c r="P21" s="176">
        <v>2.66</v>
      </c>
      <c r="Q21" s="212"/>
      <c r="R21" s="206"/>
      <c r="S21" s="176"/>
      <c r="T21" s="205"/>
      <c r="U21" s="65">
        <v>10</v>
      </c>
      <c r="V21" s="177">
        <v>71</v>
      </c>
      <c r="W21" s="207">
        <f t="shared" si="0"/>
        <v>32.56</v>
      </c>
      <c r="X21" s="56"/>
      <c r="Y21" s="149">
        <f t="shared" si="1"/>
        <v>0.45859154929577467</v>
      </c>
    </row>
    <row r="22" spans="1:26" ht="15" customHeight="1">
      <c r="A22" s="128">
        <v>18</v>
      </c>
      <c r="B22" s="171" t="s">
        <v>110</v>
      </c>
      <c r="C22" s="172"/>
      <c r="D22" s="172"/>
      <c r="E22" s="173"/>
      <c r="F22" s="174">
        <v>3</v>
      </c>
      <c r="G22" s="175">
        <v>3</v>
      </c>
      <c r="H22" s="176">
        <v>0</v>
      </c>
      <c r="I22" s="176">
        <v>4.32</v>
      </c>
      <c r="J22" s="176">
        <v>1.66</v>
      </c>
      <c r="K22" s="176">
        <v>4.32</v>
      </c>
      <c r="L22" s="176">
        <v>0</v>
      </c>
      <c r="M22" s="176">
        <v>5.66</v>
      </c>
      <c r="N22" s="176">
        <v>1.32</v>
      </c>
      <c r="O22" s="135"/>
      <c r="P22" s="176">
        <v>4.9800000000000004</v>
      </c>
      <c r="Q22" s="205">
        <v>4.32</v>
      </c>
      <c r="R22" s="206"/>
      <c r="S22" s="176"/>
      <c r="T22" s="205"/>
      <c r="U22" s="65">
        <v>9</v>
      </c>
      <c r="V22" s="177">
        <v>69</v>
      </c>
      <c r="W22" s="207">
        <f t="shared" si="0"/>
        <v>29.580000000000002</v>
      </c>
      <c r="X22" s="56"/>
      <c r="Y22" s="149">
        <f t="shared" si="1"/>
        <v>0.42869565217391309</v>
      </c>
    </row>
    <row r="23" spans="1:26" ht="15" customHeight="1">
      <c r="A23" s="128">
        <v>19</v>
      </c>
      <c r="B23" s="171" t="s">
        <v>43</v>
      </c>
      <c r="C23" s="172"/>
      <c r="D23" s="172"/>
      <c r="E23" s="173"/>
      <c r="F23" s="174">
        <v>3</v>
      </c>
      <c r="G23" s="175">
        <v>0</v>
      </c>
      <c r="H23" s="176">
        <v>3</v>
      </c>
      <c r="I23" s="176">
        <v>3.98</v>
      </c>
      <c r="J23" s="176">
        <v>2</v>
      </c>
      <c r="K23" s="176">
        <v>1.32</v>
      </c>
      <c r="L23" s="176">
        <v>5.66</v>
      </c>
      <c r="M23" s="176">
        <v>1.66</v>
      </c>
      <c r="N23" s="176">
        <v>2.3199999999999998</v>
      </c>
      <c r="O23" s="135"/>
      <c r="P23" s="176">
        <v>5.98</v>
      </c>
      <c r="Q23" s="205">
        <v>3.32</v>
      </c>
      <c r="R23" s="206"/>
      <c r="S23" s="176"/>
      <c r="T23" s="205"/>
      <c r="U23" s="65">
        <v>9</v>
      </c>
      <c r="V23" s="177">
        <v>67</v>
      </c>
      <c r="W23" s="207">
        <f t="shared" si="0"/>
        <v>29.240000000000002</v>
      </c>
      <c r="X23" s="56"/>
      <c r="Y23" s="149">
        <f t="shared" si="1"/>
        <v>0.43641791044776124</v>
      </c>
    </row>
    <row r="24" spans="1:26" ht="15" customHeight="1">
      <c r="A24" s="128">
        <v>20</v>
      </c>
      <c r="B24" s="171" t="s">
        <v>107</v>
      </c>
      <c r="C24" s="172"/>
      <c r="D24" s="172"/>
      <c r="E24" s="173"/>
      <c r="F24" s="174">
        <v>3</v>
      </c>
      <c r="G24" s="175">
        <v>0</v>
      </c>
      <c r="H24" s="176">
        <v>1</v>
      </c>
      <c r="I24" s="176">
        <v>3.32</v>
      </c>
      <c r="J24" s="176">
        <v>2.66</v>
      </c>
      <c r="K24" s="176">
        <v>2.3199999999999998</v>
      </c>
      <c r="L24" s="176">
        <v>4.66</v>
      </c>
      <c r="M24" s="176">
        <v>2.66</v>
      </c>
      <c r="N24" s="176">
        <v>4.32</v>
      </c>
      <c r="O24" s="211"/>
      <c r="P24" s="176">
        <v>2.98</v>
      </c>
      <c r="Q24" s="205">
        <v>4.32</v>
      </c>
      <c r="R24" s="206"/>
      <c r="S24" s="176"/>
      <c r="T24" s="205"/>
      <c r="U24" s="65">
        <v>10</v>
      </c>
      <c r="V24" s="177">
        <v>77</v>
      </c>
      <c r="W24" s="207">
        <f t="shared" si="0"/>
        <v>28.240000000000002</v>
      </c>
      <c r="X24" s="56"/>
      <c r="Y24" s="149">
        <f t="shared" si="1"/>
        <v>0.36675324675324678</v>
      </c>
    </row>
    <row r="25" spans="1:26" ht="15" customHeight="1">
      <c r="A25" s="128">
        <v>21</v>
      </c>
      <c r="B25" s="171" t="s">
        <v>52</v>
      </c>
      <c r="C25" s="172"/>
      <c r="D25" s="172"/>
      <c r="E25" s="173"/>
      <c r="F25" s="174">
        <v>6</v>
      </c>
      <c r="G25" s="175">
        <v>1.98</v>
      </c>
      <c r="H25" s="176">
        <v>5.32</v>
      </c>
      <c r="I25" s="176">
        <v>4.66</v>
      </c>
      <c r="J25" s="176">
        <v>2.98</v>
      </c>
      <c r="K25" s="176">
        <v>4.32</v>
      </c>
      <c r="L25" s="135"/>
      <c r="M25" s="208">
        <v>2.3199999999999998</v>
      </c>
      <c r="N25" s="176">
        <v>2.98</v>
      </c>
      <c r="O25" s="176"/>
      <c r="P25" s="176">
        <v>2.98</v>
      </c>
      <c r="Q25" s="205"/>
      <c r="R25" s="206"/>
      <c r="S25" s="176"/>
      <c r="T25" s="205"/>
      <c r="U25" s="65">
        <v>8</v>
      </c>
      <c r="V25" s="236">
        <v>49</v>
      </c>
      <c r="W25" s="207">
        <f t="shared" si="0"/>
        <v>27.540000000000003</v>
      </c>
      <c r="Y25" s="149">
        <f t="shared" si="1"/>
        <v>0.56204081632653069</v>
      </c>
    </row>
    <row r="26" spans="1:26" ht="15" customHeight="1">
      <c r="A26" s="128">
        <v>22</v>
      </c>
      <c r="B26" s="171" t="s">
        <v>69</v>
      </c>
      <c r="C26" s="172"/>
      <c r="D26" s="172"/>
      <c r="E26" s="173"/>
      <c r="F26" s="174">
        <v>1</v>
      </c>
      <c r="G26" s="175">
        <v>3.32</v>
      </c>
      <c r="H26" s="176">
        <v>6.32</v>
      </c>
      <c r="I26" s="176">
        <v>1.32</v>
      </c>
      <c r="J26" s="176">
        <v>3.32</v>
      </c>
      <c r="K26" s="176">
        <v>0</v>
      </c>
      <c r="L26" s="176">
        <v>1.66</v>
      </c>
      <c r="M26" s="176">
        <v>5.32</v>
      </c>
      <c r="N26" s="176">
        <v>1.66</v>
      </c>
      <c r="O26" s="208">
        <v>1.32</v>
      </c>
      <c r="P26" s="176">
        <v>1.66</v>
      </c>
      <c r="Q26" s="210"/>
      <c r="R26" s="206"/>
      <c r="S26" s="176"/>
      <c r="T26" s="205"/>
      <c r="U26" s="65">
        <v>10</v>
      </c>
      <c r="V26" s="236">
        <v>70</v>
      </c>
      <c r="W26" s="207">
        <f t="shared" si="0"/>
        <v>25.900000000000002</v>
      </c>
      <c r="X26" s="56"/>
      <c r="Y26" s="149">
        <f t="shared" si="1"/>
        <v>0.37000000000000005</v>
      </c>
    </row>
    <row r="27" spans="1:26" ht="15" customHeight="1">
      <c r="A27" s="128">
        <v>23</v>
      </c>
      <c r="B27" s="171" t="s">
        <v>132</v>
      </c>
      <c r="C27" s="172"/>
      <c r="D27" s="172"/>
      <c r="E27" s="173"/>
      <c r="F27" s="174">
        <v>5</v>
      </c>
      <c r="G27" s="175">
        <v>0</v>
      </c>
      <c r="H27" s="176">
        <v>0</v>
      </c>
      <c r="I27" s="176">
        <v>0</v>
      </c>
      <c r="J27" s="176">
        <v>4.9800000000000004</v>
      </c>
      <c r="K27" s="176">
        <v>0</v>
      </c>
      <c r="L27" s="176">
        <v>4.32</v>
      </c>
      <c r="M27" s="135"/>
      <c r="N27" s="176">
        <v>6.32</v>
      </c>
      <c r="O27" s="176">
        <v>4.32</v>
      </c>
      <c r="P27" s="176">
        <v>4.9800000000000004</v>
      </c>
      <c r="Q27" s="205">
        <v>0</v>
      </c>
      <c r="R27" s="206"/>
      <c r="S27" s="176"/>
      <c r="T27" s="205"/>
      <c r="U27" s="65">
        <v>5</v>
      </c>
      <c r="V27" s="177">
        <v>36</v>
      </c>
      <c r="W27" s="207">
        <f t="shared" si="0"/>
        <v>24.92</v>
      </c>
      <c r="Y27" s="149">
        <f t="shared" si="1"/>
        <v>0.69222222222222229</v>
      </c>
    </row>
    <row r="28" spans="1:26" ht="15" customHeight="1">
      <c r="A28" s="128">
        <v>24</v>
      </c>
      <c r="B28" s="171" t="s">
        <v>104</v>
      </c>
      <c r="C28" s="172"/>
      <c r="D28" s="172"/>
      <c r="E28" s="173"/>
      <c r="F28" s="174">
        <v>2</v>
      </c>
      <c r="G28" s="175">
        <v>4.32</v>
      </c>
      <c r="H28" s="176">
        <v>2.66</v>
      </c>
      <c r="I28" s="176">
        <v>3.32</v>
      </c>
      <c r="J28" s="176">
        <v>2.3199999999999998</v>
      </c>
      <c r="K28" s="176">
        <v>3.98</v>
      </c>
      <c r="L28" s="176">
        <v>0</v>
      </c>
      <c r="M28" s="176">
        <v>1</v>
      </c>
      <c r="N28" s="176">
        <v>2</v>
      </c>
      <c r="O28" s="176">
        <v>4.32</v>
      </c>
      <c r="P28" s="135"/>
      <c r="Q28" s="205">
        <v>0</v>
      </c>
      <c r="R28" s="206"/>
      <c r="S28" s="176"/>
      <c r="T28" s="205"/>
      <c r="U28" s="65">
        <v>9</v>
      </c>
      <c r="V28" s="177">
        <v>40</v>
      </c>
      <c r="W28" s="207">
        <f t="shared" si="0"/>
        <v>23.92</v>
      </c>
      <c r="X28" s="56"/>
      <c r="Y28" s="149">
        <f t="shared" si="1"/>
        <v>0.59800000000000009</v>
      </c>
    </row>
    <row r="29" spans="1:26" ht="15" customHeight="1">
      <c r="A29" s="128">
        <v>24</v>
      </c>
      <c r="B29" s="171" t="s">
        <v>114</v>
      </c>
      <c r="C29" s="172"/>
      <c r="D29" s="172"/>
      <c r="E29" s="173"/>
      <c r="F29" s="174">
        <v>4</v>
      </c>
      <c r="G29" s="175">
        <v>3.32</v>
      </c>
      <c r="H29" s="176">
        <v>5.66</v>
      </c>
      <c r="I29" s="176">
        <v>2.66</v>
      </c>
      <c r="J29" s="176">
        <v>1</v>
      </c>
      <c r="K29" s="176">
        <v>2.3199999999999998</v>
      </c>
      <c r="L29" s="176">
        <v>1.66</v>
      </c>
      <c r="M29" s="176">
        <v>1</v>
      </c>
      <c r="N29" s="136"/>
      <c r="O29" s="176">
        <v>1</v>
      </c>
      <c r="P29" s="176">
        <v>0.66</v>
      </c>
      <c r="Q29" s="205">
        <v>4.32</v>
      </c>
      <c r="R29" s="206"/>
      <c r="S29" s="176"/>
      <c r="T29" s="205"/>
      <c r="U29" s="65">
        <v>10</v>
      </c>
      <c r="V29" s="177">
        <v>65</v>
      </c>
      <c r="W29" s="207">
        <f t="shared" si="0"/>
        <v>23.6</v>
      </c>
      <c r="Y29" s="149">
        <f t="shared" si="1"/>
        <v>0.36307692307692307</v>
      </c>
    </row>
    <row r="30" spans="1:26" ht="15" customHeight="1">
      <c r="A30" s="128">
        <v>25</v>
      </c>
      <c r="B30" s="171" t="s">
        <v>141</v>
      </c>
      <c r="C30" s="172"/>
      <c r="D30" s="172"/>
      <c r="E30" s="173"/>
      <c r="F30" s="174">
        <v>7</v>
      </c>
      <c r="G30" s="175">
        <v>4.32</v>
      </c>
      <c r="H30" s="176">
        <v>2.3199999999999998</v>
      </c>
      <c r="I30" s="176">
        <v>2.66</v>
      </c>
      <c r="J30" s="176">
        <v>4.66</v>
      </c>
      <c r="K30" s="135"/>
      <c r="L30" s="176">
        <v>0</v>
      </c>
      <c r="M30" s="176">
        <v>1.98</v>
      </c>
      <c r="N30" s="176">
        <v>3.98</v>
      </c>
      <c r="O30" s="176">
        <v>0</v>
      </c>
      <c r="P30" s="176">
        <v>2.66</v>
      </c>
      <c r="Q30" s="205"/>
      <c r="R30" s="206"/>
      <c r="S30" s="176"/>
      <c r="T30" s="205"/>
      <c r="U30" s="65">
        <v>7</v>
      </c>
      <c r="V30" s="177">
        <v>44</v>
      </c>
      <c r="W30" s="207">
        <f t="shared" si="0"/>
        <v>22.580000000000002</v>
      </c>
      <c r="Y30" s="149">
        <f t="shared" si="1"/>
        <v>0.51318181818181818</v>
      </c>
    </row>
    <row r="31" spans="1:26" ht="15" customHeight="1">
      <c r="A31" s="128">
        <v>26</v>
      </c>
      <c r="B31" s="171" t="s">
        <v>125</v>
      </c>
      <c r="C31" s="172"/>
      <c r="D31" s="172"/>
      <c r="E31" s="173"/>
      <c r="F31" s="174">
        <v>9</v>
      </c>
      <c r="G31" s="175">
        <v>0.66</v>
      </c>
      <c r="H31" s="176">
        <v>0</v>
      </c>
      <c r="I31" s="135"/>
      <c r="J31" s="176">
        <v>3.66</v>
      </c>
      <c r="K31" s="176">
        <v>0</v>
      </c>
      <c r="L31" s="176">
        <v>2.3199999999999998</v>
      </c>
      <c r="M31" s="176">
        <v>2.3199999999999998</v>
      </c>
      <c r="N31" s="176">
        <v>7.32</v>
      </c>
      <c r="O31" s="176">
        <v>0</v>
      </c>
      <c r="P31" s="176">
        <v>2.66</v>
      </c>
      <c r="Q31" s="205">
        <v>2</v>
      </c>
      <c r="R31" s="206"/>
      <c r="S31" s="176"/>
      <c r="T31" s="205"/>
      <c r="U31" s="65">
        <v>7</v>
      </c>
      <c r="V31" s="177">
        <v>40</v>
      </c>
      <c r="W31" s="207">
        <f t="shared" si="0"/>
        <v>20.94</v>
      </c>
      <c r="Y31" s="149">
        <f t="shared" si="1"/>
        <v>0.52350000000000008</v>
      </c>
    </row>
    <row r="32" spans="1:26" ht="15" customHeight="1">
      <c r="A32" s="128">
        <v>27</v>
      </c>
      <c r="B32" s="171" t="s">
        <v>118</v>
      </c>
      <c r="C32" s="172"/>
      <c r="D32" s="172"/>
      <c r="E32" s="173"/>
      <c r="F32" s="174">
        <v>5</v>
      </c>
      <c r="G32" s="175">
        <v>2</v>
      </c>
      <c r="H32" s="176">
        <v>0.66</v>
      </c>
      <c r="I32" s="176">
        <v>0.66</v>
      </c>
      <c r="J32" s="176">
        <v>2.98</v>
      </c>
      <c r="K32" s="176">
        <v>4.9800000000000004</v>
      </c>
      <c r="L32" s="176">
        <v>1.66</v>
      </c>
      <c r="M32" s="135"/>
      <c r="N32" s="176">
        <v>0</v>
      </c>
      <c r="O32" s="176">
        <v>2.3199999999999998</v>
      </c>
      <c r="P32" s="176">
        <v>0</v>
      </c>
      <c r="Q32" s="205">
        <v>5</v>
      </c>
      <c r="R32" s="206"/>
      <c r="S32" s="176"/>
      <c r="T32" s="205"/>
      <c r="U32" s="65">
        <v>8</v>
      </c>
      <c r="V32" s="177">
        <v>48</v>
      </c>
      <c r="W32" s="207">
        <f t="shared" si="0"/>
        <v>20.260000000000002</v>
      </c>
      <c r="Y32" s="149">
        <f t="shared" si="1"/>
        <v>0.42208333333333337</v>
      </c>
    </row>
    <row r="33" spans="1:25" ht="15" customHeight="1">
      <c r="A33" s="128">
        <v>28</v>
      </c>
      <c r="B33" s="171" t="s">
        <v>103</v>
      </c>
      <c r="C33" s="172"/>
      <c r="D33" s="172"/>
      <c r="E33" s="173"/>
      <c r="F33" s="174">
        <v>1</v>
      </c>
      <c r="G33" s="175">
        <v>3.66</v>
      </c>
      <c r="H33" s="176">
        <v>0</v>
      </c>
      <c r="I33" s="176">
        <v>2.66</v>
      </c>
      <c r="J33" s="176">
        <v>4.9800000000000004</v>
      </c>
      <c r="K33" s="176">
        <v>2.66</v>
      </c>
      <c r="L33" s="176">
        <v>0</v>
      </c>
      <c r="M33" s="176">
        <v>0</v>
      </c>
      <c r="N33" s="176">
        <v>0</v>
      </c>
      <c r="O33" s="176">
        <v>0</v>
      </c>
      <c r="P33" s="176">
        <v>5.66</v>
      </c>
      <c r="Q33" s="210"/>
      <c r="R33" s="206"/>
      <c r="S33" s="176"/>
      <c r="T33" s="205"/>
      <c r="U33" s="65">
        <v>6</v>
      </c>
      <c r="V33" s="177">
        <v>34</v>
      </c>
      <c r="W33" s="207">
        <f t="shared" si="0"/>
        <v>19.62</v>
      </c>
      <c r="X33" s="56"/>
      <c r="Y33" s="149">
        <f t="shared" si="1"/>
        <v>0.57705882352941185</v>
      </c>
    </row>
    <row r="34" spans="1:25" ht="15" customHeight="1">
      <c r="A34" s="128">
        <v>29</v>
      </c>
      <c r="B34" s="171" t="s">
        <v>112</v>
      </c>
      <c r="C34" s="172"/>
      <c r="D34" s="172"/>
      <c r="E34" s="173"/>
      <c r="F34" s="174">
        <v>4</v>
      </c>
      <c r="G34" s="175">
        <v>1.32</v>
      </c>
      <c r="H34" s="176">
        <v>1.66</v>
      </c>
      <c r="I34" s="176">
        <v>2</v>
      </c>
      <c r="J34" s="176">
        <v>2.66</v>
      </c>
      <c r="K34" s="176">
        <v>1.32</v>
      </c>
      <c r="L34" s="176">
        <v>1.66</v>
      </c>
      <c r="M34" s="176">
        <v>0.66</v>
      </c>
      <c r="N34" s="135"/>
      <c r="O34" s="176">
        <v>1.66</v>
      </c>
      <c r="P34" s="176">
        <v>2.66</v>
      </c>
      <c r="Q34" s="205">
        <v>3.32</v>
      </c>
      <c r="R34" s="206"/>
      <c r="S34" s="176"/>
      <c r="T34" s="205"/>
      <c r="U34" s="65">
        <v>10</v>
      </c>
      <c r="V34" s="177">
        <v>64</v>
      </c>
      <c r="W34" s="207">
        <f t="shared" si="0"/>
        <v>18.920000000000002</v>
      </c>
      <c r="Y34" s="149">
        <f t="shared" si="1"/>
        <v>0.29562500000000003</v>
      </c>
    </row>
    <row r="35" spans="1:25" ht="15" customHeight="1">
      <c r="A35" s="128">
        <v>30</v>
      </c>
      <c r="B35" s="171" t="s">
        <v>123</v>
      </c>
      <c r="C35" s="172"/>
      <c r="D35" s="172"/>
      <c r="E35" s="173"/>
      <c r="F35" s="174">
        <v>9</v>
      </c>
      <c r="G35" s="175">
        <v>0.66</v>
      </c>
      <c r="H35" s="176">
        <v>1</v>
      </c>
      <c r="I35" s="135"/>
      <c r="J35" s="176">
        <v>0</v>
      </c>
      <c r="K35" s="176">
        <v>2.66</v>
      </c>
      <c r="L35" s="176">
        <v>0</v>
      </c>
      <c r="M35" s="176">
        <v>4.32</v>
      </c>
      <c r="N35" s="176">
        <v>3.65</v>
      </c>
      <c r="O35" s="176">
        <v>0.66</v>
      </c>
      <c r="P35" s="176">
        <v>4.66</v>
      </c>
      <c r="Q35" s="205">
        <v>0.66</v>
      </c>
      <c r="R35" s="206"/>
      <c r="S35" s="176"/>
      <c r="T35" s="205"/>
      <c r="U35" s="65">
        <v>9</v>
      </c>
      <c r="V35" s="177">
        <v>51</v>
      </c>
      <c r="W35" s="207">
        <f t="shared" si="0"/>
        <v>18.27</v>
      </c>
      <c r="Y35" s="149">
        <f t="shared" si="1"/>
        <v>0.35823529411764704</v>
      </c>
    </row>
    <row r="36" spans="1:25" ht="15" customHeight="1">
      <c r="A36" s="128">
        <v>31</v>
      </c>
      <c r="B36" s="171" t="s">
        <v>142</v>
      </c>
      <c r="C36" s="172"/>
      <c r="D36" s="172"/>
      <c r="E36" s="173"/>
      <c r="F36" s="174">
        <v>11</v>
      </c>
      <c r="G36" s="209"/>
      <c r="H36" s="176">
        <v>4.9800000000000004</v>
      </c>
      <c r="I36" s="176">
        <v>0.66</v>
      </c>
      <c r="J36" s="176">
        <v>2.66</v>
      </c>
      <c r="K36" s="176">
        <v>4.32</v>
      </c>
      <c r="L36" s="176">
        <v>1.66</v>
      </c>
      <c r="M36" s="176">
        <v>3.98</v>
      </c>
      <c r="N36" s="176">
        <v>0</v>
      </c>
      <c r="O36" s="176"/>
      <c r="P36" s="176">
        <v>0</v>
      </c>
      <c r="Q36" s="205">
        <v>0</v>
      </c>
      <c r="R36" s="206"/>
      <c r="S36" s="176"/>
      <c r="T36" s="205"/>
      <c r="U36" s="65">
        <v>6</v>
      </c>
      <c r="V36" s="177">
        <v>37</v>
      </c>
      <c r="W36" s="207">
        <f t="shared" si="0"/>
        <v>18.260000000000002</v>
      </c>
      <c r="Y36" s="149">
        <f t="shared" si="1"/>
        <v>0.49351351351351358</v>
      </c>
    </row>
    <row r="37" spans="1:25" ht="15" customHeight="1">
      <c r="A37" s="128">
        <v>32</v>
      </c>
      <c r="B37" s="171" t="s">
        <v>122</v>
      </c>
      <c r="C37" s="172"/>
      <c r="D37" s="172"/>
      <c r="E37" s="173"/>
      <c r="F37" s="174">
        <v>9</v>
      </c>
      <c r="G37" s="175">
        <v>0.66</v>
      </c>
      <c r="H37" s="176">
        <v>1</v>
      </c>
      <c r="I37" s="135"/>
      <c r="J37" s="176">
        <v>0.66</v>
      </c>
      <c r="K37" s="176">
        <v>4.66</v>
      </c>
      <c r="L37" s="176">
        <v>2.98</v>
      </c>
      <c r="M37" s="176">
        <v>4.32</v>
      </c>
      <c r="N37" s="176">
        <v>0</v>
      </c>
      <c r="O37" s="176">
        <v>2</v>
      </c>
      <c r="P37" s="176">
        <v>0</v>
      </c>
      <c r="Q37" s="205">
        <v>1</v>
      </c>
      <c r="R37" s="206"/>
      <c r="S37" s="176"/>
      <c r="T37" s="205"/>
      <c r="U37" s="65">
        <v>9</v>
      </c>
      <c r="V37" s="177">
        <v>45</v>
      </c>
      <c r="W37" s="207">
        <f t="shared" ref="W37:W66" si="2">SUM(G37:T37)</f>
        <v>17.28</v>
      </c>
      <c r="Y37" s="149">
        <f t="shared" ref="Y37:Y66" si="3">W37/V37</f>
        <v>0.38400000000000001</v>
      </c>
    </row>
    <row r="38" spans="1:25" ht="15" customHeight="1">
      <c r="A38" s="128">
        <v>33</v>
      </c>
      <c r="B38" s="171" t="s">
        <v>68</v>
      </c>
      <c r="C38" s="172"/>
      <c r="D38" s="172"/>
      <c r="E38" s="173"/>
      <c r="F38" s="174">
        <v>7</v>
      </c>
      <c r="G38" s="175">
        <v>0</v>
      </c>
      <c r="H38" s="176">
        <v>0</v>
      </c>
      <c r="I38" s="176">
        <v>1.98</v>
      </c>
      <c r="J38" s="176">
        <v>2.3199999999999998</v>
      </c>
      <c r="K38" s="135"/>
      <c r="L38" s="176">
        <v>2.3199999999999998</v>
      </c>
      <c r="M38" s="176">
        <v>3.98</v>
      </c>
      <c r="N38" s="176">
        <v>3.98</v>
      </c>
      <c r="O38" s="176">
        <v>0</v>
      </c>
      <c r="P38" s="176">
        <v>2.66</v>
      </c>
      <c r="Q38" s="205"/>
      <c r="R38" s="206"/>
      <c r="S38" s="176"/>
      <c r="T38" s="205"/>
      <c r="U38" s="65">
        <v>6</v>
      </c>
      <c r="V38" s="177">
        <v>41</v>
      </c>
      <c r="W38" s="207">
        <f t="shared" si="2"/>
        <v>17.240000000000002</v>
      </c>
      <c r="Y38" s="149">
        <f t="shared" si="3"/>
        <v>0.42048780487804882</v>
      </c>
    </row>
    <row r="39" spans="1:25" ht="15" customHeight="1">
      <c r="A39" s="183">
        <v>34</v>
      </c>
      <c r="B39" s="171" t="s">
        <v>126</v>
      </c>
      <c r="C39" s="172"/>
      <c r="D39" s="172"/>
      <c r="E39" s="173"/>
      <c r="F39" s="174">
        <v>9</v>
      </c>
      <c r="G39" s="175">
        <v>0.66</v>
      </c>
      <c r="H39" s="176">
        <v>0</v>
      </c>
      <c r="I39" s="135"/>
      <c r="J39" s="176">
        <v>3.32</v>
      </c>
      <c r="K39" s="176">
        <v>0</v>
      </c>
      <c r="L39" s="176">
        <v>2.3199999999999998</v>
      </c>
      <c r="M39" s="176">
        <v>1</v>
      </c>
      <c r="N39" s="176">
        <v>4.6500000000000004</v>
      </c>
      <c r="O39" s="176">
        <v>0</v>
      </c>
      <c r="P39" s="176">
        <v>2.66</v>
      </c>
      <c r="Q39" s="205">
        <v>2</v>
      </c>
      <c r="R39" s="206"/>
      <c r="S39" s="176"/>
      <c r="T39" s="205"/>
      <c r="U39" s="65">
        <v>7</v>
      </c>
      <c r="V39" s="177">
        <v>35</v>
      </c>
      <c r="W39" s="207">
        <f t="shared" si="2"/>
        <v>16.61</v>
      </c>
      <c r="Y39" s="149">
        <f t="shared" si="3"/>
        <v>0.47457142857142853</v>
      </c>
    </row>
    <row r="40" spans="1:25" ht="15" customHeight="1">
      <c r="A40" s="183">
        <v>35</v>
      </c>
      <c r="B40" s="171" t="s">
        <v>146</v>
      </c>
      <c r="C40" s="172"/>
      <c r="D40" s="172"/>
      <c r="E40" s="173"/>
      <c r="F40" s="174">
        <v>10</v>
      </c>
      <c r="G40" s="175">
        <v>1.66</v>
      </c>
      <c r="H40" s="135"/>
      <c r="I40" s="176">
        <v>0</v>
      </c>
      <c r="J40" s="176">
        <v>1.66</v>
      </c>
      <c r="K40" s="176">
        <v>4.66</v>
      </c>
      <c r="L40" s="176">
        <v>1.66</v>
      </c>
      <c r="M40" s="176">
        <v>0</v>
      </c>
      <c r="N40" s="176">
        <v>0</v>
      </c>
      <c r="O40" s="176">
        <v>0</v>
      </c>
      <c r="P40" s="176">
        <v>2.66</v>
      </c>
      <c r="Q40" s="205">
        <v>3.32</v>
      </c>
      <c r="R40" s="206"/>
      <c r="S40" s="176"/>
      <c r="T40" s="205"/>
      <c r="U40" s="65">
        <v>7</v>
      </c>
      <c r="V40" s="177">
        <v>41</v>
      </c>
      <c r="W40" s="207">
        <f t="shared" si="2"/>
        <v>15.620000000000001</v>
      </c>
      <c r="Y40" s="149">
        <f t="shared" si="3"/>
        <v>0.38097560975609757</v>
      </c>
    </row>
    <row r="41" spans="1:25" ht="15" customHeight="1">
      <c r="A41" s="183">
        <v>36</v>
      </c>
      <c r="B41" s="171" t="s">
        <v>149</v>
      </c>
      <c r="C41" s="172"/>
      <c r="D41" s="172"/>
      <c r="E41" s="173"/>
      <c r="F41" s="174">
        <v>9</v>
      </c>
      <c r="G41" s="175">
        <v>0</v>
      </c>
      <c r="H41" s="176">
        <v>0</v>
      </c>
      <c r="I41" s="135"/>
      <c r="J41" s="176">
        <v>2.3199999999999998</v>
      </c>
      <c r="K41" s="176">
        <v>1.66</v>
      </c>
      <c r="L41" s="176">
        <v>2.3199999999999998</v>
      </c>
      <c r="M41" s="176">
        <v>0</v>
      </c>
      <c r="N41" s="176">
        <v>2.3199999999999998</v>
      </c>
      <c r="O41" s="176">
        <v>2.66</v>
      </c>
      <c r="P41" s="176">
        <v>0</v>
      </c>
      <c r="Q41" s="205">
        <v>3.66</v>
      </c>
      <c r="R41" s="206"/>
      <c r="S41" s="176"/>
      <c r="T41" s="205"/>
      <c r="U41" s="65">
        <v>8</v>
      </c>
      <c r="V41" s="177">
        <v>36</v>
      </c>
      <c r="W41" s="207">
        <f t="shared" si="2"/>
        <v>14.94</v>
      </c>
      <c r="Y41" s="149">
        <f t="shared" si="3"/>
        <v>0.41499999999999998</v>
      </c>
    </row>
    <row r="42" spans="1:25" ht="15" customHeight="1">
      <c r="A42" s="183">
        <v>37</v>
      </c>
      <c r="B42" s="171" t="s">
        <v>61</v>
      </c>
      <c r="C42" s="172"/>
      <c r="D42" s="172"/>
      <c r="E42" s="173"/>
      <c r="F42" s="174">
        <v>7</v>
      </c>
      <c r="G42" s="175">
        <v>0</v>
      </c>
      <c r="H42" s="176">
        <v>0</v>
      </c>
      <c r="I42" s="176">
        <v>5.32</v>
      </c>
      <c r="J42" s="176">
        <v>0</v>
      </c>
      <c r="K42" s="135"/>
      <c r="L42" s="176">
        <v>1.32</v>
      </c>
      <c r="M42" s="176">
        <v>1</v>
      </c>
      <c r="N42" s="176">
        <v>0</v>
      </c>
      <c r="O42" s="176">
        <v>4.6500000000000004</v>
      </c>
      <c r="P42" s="176">
        <v>2</v>
      </c>
      <c r="Q42" s="205"/>
      <c r="R42" s="206"/>
      <c r="S42" s="176"/>
      <c r="T42" s="205"/>
      <c r="U42" s="65">
        <v>5</v>
      </c>
      <c r="V42" s="177">
        <v>31</v>
      </c>
      <c r="W42" s="207">
        <f t="shared" si="2"/>
        <v>14.290000000000001</v>
      </c>
      <c r="Y42" s="149">
        <f t="shared" si="3"/>
        <v>0.4609677419354839</v>
      </c>
    </row>
    <row r="43" spans="1:25" ht="15" customHeight="1">
      <c r="A43" s="183">
        <v>38</v>
      </c>
      <c r="B43" s="171" t="s">
        <v>48</v>
      </c>
      <c r="C43" s="172"/>
      <c r="D43" s="172"/>
      <c r="E43" s="173"/>
      <c r="F43" s="174">
        <v>8</v>
      </c>
      <c r="G43" s="175">
        <v>0</v>
      </c>
      <c r="H43" s="176">
        <v>0</v>
      </c>
      <c r="I43" s="176">
        <v>0</v>
      </c>
      <c r="J43" s="135"/>
      <c r="K43" s="176">
        <v>2.3199999999999998</v>
      </c>
      <c r="L43" s="176">
        <v>4.32</v>
      </c>
      <c r="M43" s="176">
        <v>0</v>
      </c>
      <c r="N43" s="176">
        <v>2.65</v>
      </c>
      <c r="O43" s="176">
        <v>2.98</v>
      </c>
      <c r="P43" s="176">
        <v>0</v>
      </c>
      <c r="Q43" s="205">
        <v>1</v>
      </c>
      <c r="R43" s="206"/>
      <c r="S43" s="176"/>
      <c r="T43" s="205"/>
      <c r="U43" s="65">
        <v>6</v>
      </c>
      <c r="V43" s="177">
        <v>31</v>
      </c>
      <c r="W43" s="207">
        <f t="shared" si="2"/>
        <v>13.270000000000001</v>
      </c>
      <c r="Y43" s="149">
        <f t="shared" si="3"/>
        <v>0.42806451612903229</v>
      </c>
    </row>
    <row r="44" spans="1:25" ht="15" customHeight="1">
      <c r="A44" s="183">
        <v>39</v>
      </c>
      <c r="B44" s="171" t="s">
        <v>45</v>
      </c>
      <c r="C44" s="172"/>
      <c r="D44" s="172"/>
      <c r="E44" s="173"/>
      <c r="F44" s="174">
        <v>2</v>
      </c>
      <c r="G44" s="175">
        <v>4.32</v>
      </c>
      <c r="H44" s="176">
        <v>2.3199999999999998</v>
      </c>
      <c r="I44" s="176">
        <v>0</v>
      </c>
      <c r="J44" s="176">
        <v>0</v>
      </c>
      <c r="K44" s="176">
        <v>0</v>
      </c>
      <c r="L44" s="176">
        <v>0</v>
      </c>
      <c r="M44" s="176">
        <v>4.9800000000000004</v>
      </c>
      <c r="N44" s="176">
        <v>1</v>
      </c>
      <c r="O44" s="176">
        <v>0</v>
      </c>
      <c r="P44" s="135"/>
      <c r="Q44" s="205">
        <v>0</v>
      </c>
      <c r="R44" s="206"/>
      <c r="S44" s="176"/>
      <c r="T44" s="205"/>
      <c r="U44" s="65">
        <v>4</v>
      </c>
      <c r="V44" s="177">
        <v>20</v>
      </c>
      <c r="W44" s="207">
        <f t="shared" si="2"/>
        <v>12.620000000000001</v>
      </c>
      <c r="X44" s="56"/>
      <c r="Y44" s="149">
        <f t="shared" si="3"/>
        <v>0.63100000000000001</v>
      </c>
    </row>
    <row r="45" spans="1:25" ht="15" customHeight="1">
      <c r="A45" s="183">
        <v>40</v>
      </c>
      <c r="B45" s="171" t="s">
        <v>38</v>
      </c>
      <c r="C45" s="172"/>
      <c r="D45" s="172"/>
      <c r="E45" s="173"/>
      <c r="F45" s="174">
        <v>7</v>
      </c>
      <c r="G45" s="175">
        <v>6.32</v>
      </c>
      <c r="H45" s="176">
        <v>1.32</v>
      </c>
      <c r="I45" s="176">
        <v>0</v>
      </c>
      <c r="J45" s="176">
        <v>0</v>
      </c>
      <c r="K45" s="135"/>
      <c r="L45" s="176">
        <v>0</v>
      </c>
      <c r="M45" s="176">
        <v>0</v>
      </c>
      <c r="N45" s="176">
        <v>0</v>
      </c>
      <c r="O45" s="176">
        <v>4.6500000000000004</v>
      </c>
      <c r="P45" s="176">
        <v>0</v>
      </c>
      <c r="Q45" s="205"/>
      <c r="R45" s="206"/>
      <c r="S45" s="176"/>
      <c r="T45" s="205"/>
      <c r="U45" s="65">
        <v>4</v>
      </c>
      <c r="V45" s="177">
        <v>26</v>
      </c>
      <c r="W45" s="207">
        <f t="shared" si="2"/>
        <v>12.290000000000001</v>
      </c>
      <c r="Y45" s="149">
        <f t="shared" si="3"/>
        <v>0.47269230769230774</v>
      </c>
    </row>
    <row r="46" spans="1:25" ht="15" customHeight="1">
      <c r="A46" s="183">
        <v>41</v>
      </c>
      <c r="B46" s="171" t="s">
        <v>47</v>
      </c>
      <c r="C46" s="172"/>
      <c r="D46" s="172"/>
      <c r="E46" s="173"/>
      <c r="F46" s="174">
        <v>1</v>
      </c>
      <c r="G46" s="175">
        <v>2.66</v>
      </c>
      <c r="H46" s="176">
        <v>0</v>
      </c>
      <c r="I46" s="176">
        <v>0.66</v>
      </c>
      <c r="J46" s="176">
        <v>4.32</v>
      </c>
      <c r="K46" s="176">
        <v>0.66</v>
      </c>
      <c r="L46" s="176">
        <v>0.66</v>
      </c>
      <c r="M46" s="176">
        <v>2.3199999999999998</v>
      </c>
      <c r="N46" s="176">
        <v>0.66</v>
      </c>
      <c r="O46" s="176">
        <v>0</v>
      </c>
      <c r="P46" s="176">
        <v>0</v>
      </c>
      <c r="Q46" s="212"/>
      <c r="R46" s="206"/>
      <c r="S46" s="176"/>
      <c r="T46" s="205"/>
      <c r="U46" s="65">
        <v>7</v>
      </c>
      <c r="V46" s="177">
        <v>43</v>
      </c>
      <c r="W46" s="207">
        <f t="shared" si="2"/>
        <v>11.940000000000001</v>
      </c>
      <c r="X46" s="56"/>
      <c r="Y46" s="149">
        <f t="shared" si="3"/>
        <v>0.2776744186046512</v>
      </c>
    </row>
    <row r="47" spans="1:25" ht="15" customHeight="1">
      <c r="A47" s="183">
        <v>42</v>
      </c>
      <c r="B47" s="171" t="s">
        <v>109</v>
      </c>
      <c r="C47" s="172"/>
      <c r="D47" s="172"/>
      <c r="E47" s="173"/>
      <c r="F47" s="174">
        <v>3</v>
      </c>
      <c r="G47" s="175">
        <v>1</v>
      </c>
      <c r="H47" s="176">
        <v>0</v>
      </c>
      <c r="I47" s="176">
        <v>2.3199999999999998</v>
      </c>
      <c r="J47" s="176">
        <v>3.66</v>
      </c>
      <c r="K47" s="176">
        <v>0</v>
      </c>
      <c r="L47" s="176">
        <v>3.66</v>
      </c>
      <c r="M47" s="176">
        <v>0</v>
      </c>
      <c r="N47" s="176">
        <v>0</v>
      </c>
      <c r="O47" s="211"/>
      <c r="P47" s="176">
        <v>0</v>
      </c>
      <c r="Q47" s="205">
        <v>0</v>
      </c>
      <c r="R47" s="206"/>
      <c r="S47" s="176"/>
      <c r="T47" s="205"/>
      <c r="U47" s="65">
        <v>4</v>
      </c>
      <c r="V47" s="177">
        <v>27</v>
      </c>
      <c r="W47" s="207">
        <f t="shared" si="2"/>
        <v>10.64</v>
      </c>
      <c r="X47" s="56"/>
      <c r="Y47" s="149">
        <f t="shared" si="3"/>
        <v>0.39407407407407408</v>
      </c>
    </row>
    <row r="48" spans="1:25" ht="15" customHeight="1">
      <c r="A48" s="183">
        <v>43</v>
      </c>
      <c r="B48" s="171" t="s">
        <v>115</v>
      </c>
      <c r="C48" s="172"/>
      <c r="D48" s="172"/>
      <c r="E48" s="173"/>
      <c r="F48" s="174">
        <v>5</v>
      </c>
      <c r="G48" s="175">
        <v>0</v>
      </c>
      <c r="H48" s="176">
        <v>0.66</v>
      </c>
      <c r="I48" s="176">
        <v>0</v>
      </c>
      <c r="J48" s="176">
        <v>0</v>
      </c>
      <c r="K48" s="176">
        <v>1.98</v>
      </c>
      <c r="L48" s="176">
        <v>0.66</v>
      </c>
      <c r="M48" s="135"/>
      <c r="N48" s="176">
        <v>2</v>
      </c>
      <c r="O48" s="176">
        <v>0</v>
      </c>
      <c r="P48" s="176">
        <v>3.32</v>
      </c>
      <c r="Q48" s="205">
        <v>2</v>
      </c>
      <c r="R48" s="206"/>
      <c r="S48" s="176"/>
      <c r="T48" s="205"/>
      <c r="U48" s="65">
        <v>6</v>
      </c>
      <c r="V48" s="177">
        <v>29</v>
      </c>
      <c r="W48" s="207">
        <f t="shared" si="2"/>
        <v>10.620000000000001</v>
      </c>
      <c r="Y48" s="149">
        <f t="shared" si="3"/>
        <v>0.36620689655172417</v>
      </c>
    </row>
    <row r="49" spans="1:25" ht="15" customHeight="1">
      <c r="A49" s="183">
        <v>44</v>
      </c>
      <c r="B49" s="171" t="s">
        <v>51</v>
      </c>
      <c r="C49" s="172"/>
      <c r="D49" s="172"/>
      <c r="E49" s="173"/>
      <c r="F49" s="174">
        <v>6</v>
      </c>
      <c r="G49" s="175">
        <v>0</v>
      </c>
      <c r="H49" s="176">
        <v>3.98</v>
      </c>
      <c r="I49" s="176">
        <v>3.32</v>
      </c>
      <c r="J49" s="176">
        <v>1</v>
      </c>
      <c r="K49" s="176">
        <v>0</v>
      </c>
      <c r="L49" s="135"/>
      <c r="M49" s="176">
        <v>0.66</v>
      </c>
      <c r="N49" s="176">
        <v>0</v>
      </c>
      <c r="O49" s="176"/>
      <c r="P49" s="176">
        <v>1</v>
      </c>
      <c r="Q49" s="205"/>
      <c r="R49" s="206"/>
      <c r="S49" s="176"/>
      <c r="T49" s="205"/>
      <c r="U49" s="65">
        <v>6</v>
      </c>
      <c r="V49" s="177">
        <v>21</v>
      </c>
      <c r="W49" s="207">
        <f t="shared" si="2"/>
        <v>9.9600000000000009</v>
      </c>
      <c r="Y49" s="149">
        <f t="shared" si="3"/>
        <v>0.47428571428571431</v>
      </c>
    </row>
    <row r="50" spans="1:25" ht="15" customHeight="1">
      <c r="A50" s="183">
        <v>45</v>
      </c>
      <c r="B50" s="171" t="s">
        <v>113</v>
      </c>
      <c r="C50" s="172"/>
      <c r="D50" s="172"/>
      <c r="E50" s="173"/>
      <c r="F50" s="174">
        <v>4</v>
      </c>
      <c r="G50" s="175">
        <v>0</v>
      </c>
      <c r="H50" s="176">
        <v>2.3199999999999998</v>
      </c>
      <c r="I50" s="176">
        <v>1.66</v>
      </c>
      <c r="J50" s="176">
        <v>0.66</v>
      </c>
      <c r="K50" s="176">
        <v>0</v>
      </c>
      <c r="L50" s="176">
        <v>0</v>
      </c>
      <c r="M50" s="208">
        <v>1.66</v>
      </c>
      <c r="N50" s="136"/>
      <c r="O50" s="176">
        <v>0.66</v>
      </c>
      <c r="P50" s="176">
        <v>1</v>
      </c>
      <c r="Q50" s="205">
        <v>1.32</v>
      </c>
      <c r="R50" s="206"/>
      <c r="S50" s="176"/>
      <c r="T50" s="205"/>
      <c r="U50" s="65">
        <v>8</v>
      </c>
      <c r="V50" s="236">
        <v>33</v>
      </c>
      <c r="W50" s="207">
        <f t="shared" si="2"/>
        <v>9.2799999999999994</v>
      </c>
      <c r="Y50" s="149">
        <f t="shared" si="3"/>
        <v>0.28121212121212119</v>
      </c>
    </row>
    <row r="51" spans="1:25" ht="15" customHeight="1">
      <c r="A51" s="183">
        <v>46</v>
      </c>
      <c r="B51" s="171" t="s">
        <v>71</v>
      </c>
      <c r="C51" s="172"/>
      <c r="D51" s="172"/>
      <c r="E51" s="173"/>
      <c r="F51" s="174">
        <v>5</v>
      </c>
      <c r="G51" s="175">
        <v>1.66</v>
      </c>
      <c r="H51" s="176">
        <v>3.32</v>
      </c>
      <c r="I51" s="176">
        <v>1.32</v>
      </c>
      <c r="J51" s="176">
        <v>0</v>
      </c>
      <c r="K51" s="176">
        <v>0</v>
      </c>
      <c r="L51" s="176">
        <v>2.66</v>
      </c>
      <c r="M51" s="135"/>
      <c r="N51" s="176">
        <v>0</v>
      </c>
      <c r="O51" s="208">
        <v>0</v>
      </c>
      <c r="P51" s="176">
        <v>0</v>
      </c>
      <c r="Q51" s="205">
        <v>0</v>
      </c>
      <c r="R51" s="206"/>
      <c r="S51" s="176"/>
      <c r="T51" s="205"/>
      <c r="U51" s="65">
        <v>5</v>
      </c>
      <c r="V51" s="236">
        <v>23</v>
      </c>
      <c r="W51" s="207">
        <f t="shared" si="2"/>
        <v>8.9600000000000009</v>
      </c>
      <c r="Y51" s="149">
        <f t="shared" si="3"/>
        <v>0.3895652173913044</v>
      </c>
    </row>
    <row r="52" spans="1:25" ht="15" customHeight="1">
      <c r="A52" s="183">
        <v>47</v>
      </c>
      <c r="B52" s="171" t="s">
        <v>54</v>
      </c>
      <c r="C52" s="172"/>
      <c r="D52" s="172"/>
      <c r="E52" s="173"/>
      <c r="F52" s="174">
        <v>10</v>
      </c>
      <c r="G52" s="175">
        <v>2.3199999999999998</v>
      </c>
      <c r="H52" s="135"/>
      <c r="I52" s="176">
        <v>1.98</v>
      </c>
      <c r="J52" s="176">
        <v>0</v>
      </c>
      <c r="K52" s="176">
        <v>0.66</v>
      </c>
      <c r="L52" s="176">
        <v>0</v>
      </c>
      <c r="M52" s="176">
        <v>1</v>
      </c>
      <c r="N52" s="176">
        <v>1</v>
      </c>
      <c r="O52" s="176">
        <v>1</v>
      </c>
      <c r="P52" s="176">
        <v>0</v>
      </c>
      <c r="Q52" s="205">
        <v>0</v>
      </c>
      <c r="R52" s="206"/>
      <c r="S52" s="176"/>
      <c r="T52" s="205"/>
      <c r="U52" s="65">
        <v>7</v>
      </c>
      <c r="V52" s="177">
        <v>33</v>
      </c>
      <c r="W52" s="207">
        <f t="shared" si="2"/>
        <v>7.96</v>
      </c>
      <c r="Y52" s="149">
        <f t="shared" si="3"/>
        <v>0.24121212121212121</v>
      </c>
    </row>
    <row r="53" spans="1:25" ht="15" customHeight="1">
      <c r="A53" s="183">
        <v>48</v>
      </c>
      <c r="B53" s="171" t="s">
        <v>138</v>
      </c>
      <c r="C53" s="172"/>
      <c r="D53" s="172"/>
      <c r="E53" s="173"/>
      <c r="F53" s="174">
        <v>1</v>
      </c>
      <c r="G53" s="175">
        <v>1</v>
      </c>
      <c r="H53" s="176">
        <v>2.3199999999999998</v>
      </c>
      <c r="I53" s="176">
        <v>0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208">
        <v>2.3199999999999998</v>
      </c>
      <c r="P53" s="176">
        <v>0</v>
      </c>
      <c r="Q53" s="210"/>
      <c r="R53" s="206"/>
      <c r="S53" s="176"/>
      <c r="T53" s="205"/>
      <c r="U53" s="65">
        <v>4</v>
      </c>
      <c r="V53" s="236">
        <v>20</v>
      </c>
      <c r="W53" s="207">
        <f t="shared" si="2"/>
        <v>5.64</v>
      </c>
      <c r="X53" s="56"/>
      <c r="Y53" s="149">
        <f t="shared" si="3"/>
        <v>0.28199999999999997</v>
      </c>
    </row>
    <row r="54" spans="1:25" ht="15" customHeight="1">
      <c r="A54" s="183">
        <v>49</v>
      </c>
      <c r="B54" s="171" t="s">
        <v>39</v>
      </c>
      <c r="C54" s="172"/>
      <c r="D54" s="172"/>
      <c r="E54" s="173"/>
      <c r="F54" s="174">
        <v>5</v>
      </c>
      <c r="G54" s="175">
        <v>0</v>
      </c>
      <c r="H54" s="176">
        <v>1.66</v>
      </c>
      <c r="I54" s="176">
        <v>0</v>
      </c>
      <c r="J54" s="176">
        <v>0</v>
      </c>
      <c r="K54" s="176">
        <v>0</v>
      </c>
      <c r="L54" s="176">
        <v>0</v>
      </c>
      <c r="M54" s="135"/>
      <c r="N54" s="176">
        <v>1.32</v>
      </c>
      <c r="O54" s="176">
        <v>0</v>
      </c>
      <c r="P54" s="176">
        <v>0.66</v>
      </c>
      <c r="Q54" s="205">
        <v>1</v>
      </c>
      <c r="R54" s="206"/>
      <c r="S54" s="176"/>
      <c r="T54" s="205"/>
      <c r="U54" s="65">
        <v>7</v>
      </c>
      <c r="V54" s="177">
        <v>14</v>
      </c>
      <c r="W54" s="207">
        <f t="shared" si="2"/>
        <v>4.6400000000000006</v>
      </c>
      <c r="Y54" s="149">
        <f t="shared" si="3"/>
        <v>0.33142857142857146</v>
      </c>
    </row>
    <row r="55" spans="1:25" ht="15" customHeight="1">
      <c r="A55" s="183">
        <v>50</v>
      </c>
      <c r="B55" s="171" t="s">
        <v>117</v>
      </c>
      <c r="C55" s="172"/>
      <c r="D55" s="172"/>
      <c r="E55" s="173"/>
      <c r="F55" s="174">
        <v>5</v>
      </c>
      <c r="G55" s="175">
        <v>0</v>
      </c>
      <c r="H55" s="176">
        <v>1.66</v>
      </c>
      <c r="I55" s="176">
        <v>0.66</v>
      </c>
      <c r="J55" s="176">
        <v>0</v>
      </c>
      <c r="K55" s="176">
        <v>0</v>
      </c>
      <c r="L55" s="176">
        <v>2</v>
      </c>
      <c r="M55" s="135"/>
      <c r="N55" s="176">
        <v>0</v>
      </c>
      <c r="O55" s="176">
        <v>0</v>
      </c>
      <c r="P55" s="176">
        <v>0</v>
      </c>
      <c r="Q55" s="205">
        <v>0</v>
      </c>
      <c r="R55" s="206"/>
      <c r="S55" s="176"/>
      <c r="T55" s="205"/>
      <c r="U55" s="65">
        <v>5</v>
      </c>
      <c r="V55" s="177">
        <v>17</v>
      </c>
      <c r="W55" s="207">
        <f t="shared" si="2"/>
        <v>4.32</v>
      </c>
      <c r="Y55" s="149">
        <f t="shared" si="3"/>
        <v>0.25411764705882356</v>
      </c>
    </row>
    <row r="56" spans="1:25" ht="15" customHeight="1">
      <c r="A56" s="183">
        <v>51</v>
      </c>
      <c r="B56" s="179" t="s">
        <v>148</v>
      </c>
      <c r="C56" s="180"/>
      <c r="D56" s="180"/>
      <c r="E56" s="181"/>
      <c r="F56" s="174">
        <v>9</v>
      </c>
      <c r="G56" s="175">
        <v>0</v>
      </c>
      <c r="H56" s="176">
        <v>0</v>
      </c>
      <c r="I56" s="135"/>
      <c r="J56" s="176">
        <v>0</v>
      </c>
      <c r="K56" s="176">
        <v>3</v>
      </c>
      <c r="L56" s="176">
        <v>0</v>
      </c>
      <c r="M56" s="176">
        <v>0</v>
      </c>
      <c r="N56" s="176">
        <v>0</v>
      </c>
      <c r="O56" s="176">
        <v>0.66</v>
      </c>
      <c r="P56" s="176">
        <v>0</v>
      </c>
      <c r="Q56" s="205">
        <v>0</v>
      </c>
      <c r="R56" s="206"/>
      <c r="S56" s="176"/>
      <c r="T56" s="205"/>
      <c r="U56" s="65">
        <v>2</v>
      </c>
      <c r="V56" s="177">
        <v>9</v>
      </c>
      <c r="W56" s="207">
        <f t="shared" si="2"/>
        <v>3.66</v>
      </c>
      <c r="Y56" s="149">
        <f t="shared" si="3"/>
        <v>0.40666666666666668</v>
      </c>
    </row>
    <row r="57" spans="1:25" ht="15" customHeight="1">
      <c r="A57" s="266">
        <v>52</v>
      </c>
      <c r="B57" s="171" t="s">
        <v>49</v>
      </c>
      <c r="C57" s="172"/>
      <c r="D57" s="172"/>
      <c r="E57" s="173"/>
      <c r="F57" s="174">
        <v>8</v>
      </c>
      <c r="G57" s="175">
        <v>0</v>
      </c>
      <c r="H57" s="176">
        <v>0</v>
      </c>
      <c r="I57" s="176">
        <v>0</v>
      </c>
      <c r="J57" s="135"/>
      <c r="K57" s="176">
        <v>0</v>
      </c>
      <c r="L57" s="176">
        <v>0</v>
      </c>
      <c r="M57" s="176">
        <v>0</v>
      </c>
      <c r="N57" s="176">
        <v>0</v>
      </c>
      <c r="O57" s="176">
        <v>3.32</v>
      </c>
      <c r="P57" s="176">
        <v>0</v>
      </c>
      <c r="Q57" s="205">
        <v>0</v>
      </c>
      <c r="R57" s="206"/>
      <c r="S57" s="176"/>
      <c r="T57" s="205"/>
      <c r="U57" s="65">
        <v>3</v>
      </c>
      <c r="V57" s="177">
        <v>9</v>
      </c>
      <c r="W57" s="207">
        <f t="shared" si="2"/>
        <v>3.32</v>
      </c>
      <c r="Y57" s="149">
        <f t="shared" si="3"/>
        <v>0.36888888888888888</v>
      </c>
    </row>
    <row r="58" spans="1:25" ht="15" customHeight="1">
      <c r="A58" s="267"/>
      <c r="B58" s="171" t="s">
        <v>116</v>
      </c>
      <c r="C58" s="172"/>
      <c r="D58" s="172"/>
      <c r="E58" s="173"/>
      <c r="F58" s="174">
        <v>5</v>
      </c>
      <c r="G58" s="175">
        <v>1.66</v>
      </c>
      <c r="H58" s="176">
        <v>0</v>
      </c>
      <c r="I58" s="176">
        <v>0.66</v>
      </c>
      <c r="J58" s="213">
        <v>0</v>
      </c>
      <c r="K58" s="176">
        <v>0</v>
      </c>
      <c r="L58" s="176">
        <v>0</v>
      </c>
      <c r="M58" s="214"/>
      <c r="N58" s="213">
        <v>0</v>
      </c>
      <c r="O58" s="176">
        <v>1</v>
      </c>
      <c r="P58" s="213">
        <v>0</v>
      </c>
      <c r="Q58" s="205">
        <v>0</v>
      </c>
      <c r="R58" s="206"/>
      <c r="S58" s="176"/>
      <c r="T58" s="205"/>
      <c r="U58" s="65">
        <v>3</v>
      </c>
      <c r="V58" s="177">
        <v>9</v>
      </c>
      <c r="W58" s="207">
        <f t="shared" si="2"/>
        <v>3.32</v>
      </c>
      <c r="Y58" s="149">
        <f t="shared" si="3"/>
        <v>0.36888888888888888</v>
      </c>
    </row>
    <row r="59" spans="1:25" ht="15" customHeight="1">
      <c r="A59" s="183">
        <v>53</v>
      </c>
      <c r="B59" s="171" t="s">
        <v>129</v>
      </c>
      <c r="C59" s="172"/>
      <c r="D59" s="172"/>
      <c r="E59" s="173"/>
      <c r="F59" s="174">
        <v>10</v>
      </c>
      <c r="G59" s="175">
        <v>1</v>
      </c>
      <c r="H59" s="135"/>
      <c r="I59" s="176">
        <v>0</v>
      </c>
      <c r="J59" s="176">
        <v>0</v>
      </c>
      <c r="K59" s="176">
        <v>0</v>
      </c>
      <c r="L59" s="176">
        <v>0</v>
      </c>
      <c r="M59" s="176">
        <v>0.66</v>
      </c>
      <c r="N59" s="176">
        <v>0</v>
      </c>
      <c r="O59" s="176">
        <v>1</v>
      </c>
      <c r="P59" s="176">
        <v>0</v>
      </c>
      <c r="Q59" s="205">
        <v>0</v>
      </c>
      <c r="R59" s="206"/>
      <c r="S59" s="176"/>
      <c r="T59" s="205"/>
      <c r="U59" s="65">
        <v>4</v>
      </c>
      <c r="V59" s="177">
        <v>9</v>
      </c>
      <c r="W59" s="207">
        <f t="shared" si="2"/>
        <v>2.66</v>
      </c>
      <c r="Y59" s="149">
        <f t="shared" si="3"/>
        <v>0.29555555555555557</v>
      </c>
    </row>
    <row r="60" spans="1:25" ht="15" customHeight="1">
      <c r="A60" s="183">
        <v>54</v>
      </c>
      <c r="B60" s="171" t="s">
        <v>127</v>
      </c>
      <c r="C60" s="172"/>
      <c r="D60" s="172"/>
      <c r="E60" s="173"/>
      <c r="F60" s="174">
        <v>9</v>
      </c>
      <c r="G60" s="175">
        <v>1.32</v>
      </c>
      <c r="H60" s="176">
        <v>0</v>
      </c>
      <c r="I60" s="135"/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76">
        <v>0</v>
      </c>
      <c r="P60" s="176">
        <v>0</v>
      </c>
      <c r="Q60" s="205">
        <v>0.66</v>
      </c>
      <c r="R60" s="206"/>
      <c r="S60" s="176"/>
      <c r="T60" s="205"/>
      <c r="U60" s="65">
        <v>6</v>
      </c>
      <c r="V60" s="177">
        <v>17</v>
      </c>
      <c r="W60" s="207">
        <f t="shared" si="2"/>
        <v>1.98</v>
      </c>
      <c r="Y60" s="149">
        <f t="shared" si="3"/>
        <v>0.11647058823529412</v>
      </c>
    </row>
    <row r="61" spans="1:25" ht="15" customHeight="1">
      <c r="A61" s="183">
        <v>55</v>
      </c>
      <c r="B61" s="171" t="s">
        <v>120</v>
      </c>
      <c r="C61" s="172"/>
      <c r="D61" s="172"/>
      <c r="E61" s="173"/>
      <c r="F61" s="182">
        <v>7</v>
      </c>
      <c r="G61" s="175">
        <v>0</v>
      </c>
      <c r="H61" s="176">
        <v>0</v>
      </c>
      <c r="I61" s="176">
        <v>0</v>
      </c>
      <c r="J61" s="176">
        <v>1.66</v>
      </c>
      <c r="K61" s="135"/>
      <c r="L61" s="215">
        <v>0</v>
      </c>
      <c r="M61" s="176">
        <v>0</v>
      </c>
      <c r="N61" s="215">
        <v>0</v>
      </c>
      <c r="O61" s="215">
        <v>0</v>
      </c>
      <c r="P61" s="176">
        <v>0</v>
      </c>
      <c r="Q61" s="205">
        <v>0</v>
      </c>
      <c r="R61" s="217"/>
      <c r="S61" s="215"/>
      <c r="T61" s="216"/>
      <c r="U61" s="65">
        <v>1</v>
      </c>
      <c r="V61" s="177">
        <v>4</v>
      </c>
      <c r="W61" s="207">
        <f>SUM(G61:T61)</f>
        <v>1.66</v>
      </c>
      <c r="Y61" s="149">
        <f>W61/V61</f>
        <v>0.41499999999999998</v>
      </c>
    </row>
    <row r="62" spans="1:25" ht="15" customHeight="1">
      <c r="A62" s="183">
        <v>56</v>
      </c>
      <c r="B62" s="172" t="s">
        <v>72</v>
      </c>
      <c r="C62" s="172"/>
      <c r="D62" s="173"/>
      <c r="E62" s="184"/>
      <c r="F62" s="182">
        <v>10</v>
      </c>
      <c r="G62" s="175">
        <v>0</v>
      </c>
      <c r="H62" s="135"/>
      <c r="I62" s="176">
        <v>0</v>
      </c>
      <c r="J62" s="176">
        <v>0</v>
      </c>
      <c r="K62" s="176">
        <v>0.66</v>
      </c>
      <c r="L62" s="176">
        <v>0</v>
      </c>
      <c r="M62" s="176">
        <v>1</v>
      </c>
      <c r="N62" s="176">
        <v>0</v>
      </c>
      <c r="O62" s="176">
        <v>0</v>
      </c>
      <c r="P62" s="176">
        <v>0</v>
      </c>
      <c r="Q62" s="205">
        <v>0</v>
      </c>
      <c r="R62" s="175"/>
      <c r="S62" s="176"/>
      <c r="T62" s="205"/>
      <c r="U62" s="65">
        <v>5</v>
      </c>
      <c r="V62" s="177">
        <v>8</v>
      </c>
      <c r="W62" s="207">
        <f>SUM(G62:T62)</f>
        <v>1.6600000000000001</v>
      </c>
      <c r="Y62" s="149">
        <f>W62/V62</f>
        <v>0.20750000000000002</v>
      </c>
    </row>
    <row r="63" spans="1:25" ht="15" customHeight="1">
      <c r="A63" s="183">
        <v>57</v>
      </c>
      <c r="B63" s="172" t="s">
        <v>106</v>
      </c>
      <c r="C63" s="172"/>
      <c r="D63" s="172"/>
      <c r="E63" s="173"/>
      <c r="F63" s="182">
        <v>3</v>
      </c>
      <c r="G63" s="175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>
        <v>0</v>
      </c>
      <c r="O63" s="211"/>
      <c r="P63" s="176">
        <v>0</v>
      </c>
      <c r="Q63" s="205">
        <v>0</v>
      </c>
      <c r="R63" s="175"/>
      <c r="S63" s="176"/>
      <c r="T63" s="205"/>
      <c r="U63" s="65">
        <v>0</v>
      </c>
      <c r="V63" s="177">
        <v>0</v>
      </c>
      <c r="W63" s="207">
        <f t="shared" si="2"/>
        <v>0</v>
      </c>
      <c r="X63" s="56"/>
      <c r="Y63" s="149" t="e">
        <f t="shared" si="3"/>
        <v>#DIV/0!</v>
      </c>
    </row>
    <row r="64" spans="1:25" ht="15" customHeight="1">
      <c r="A64" s="183">
        <v>58</v>
      </c>
      <c r="B64" s="185" t="s">
        <v>108</v>
      </c>
      <c r="C64" s="186"/>
      <c r="D64" s="187"/>
      <c r="E64" s="185"/>
      <c r="F64" s="188">
        <v>3</v>
      </c>
      <c r="G64" s="218">
        <v>0</v>
      </c>
      <c r="H64" s="219">
        <v>0</v>
      </c>
      <c r="I64" s="219">
        <v>0</v>
      </c>
      <c r="J64" s="219">
        <v>0</v>
      </c>
      <c r="K64" s="219">
        <v>0</v>
      </c>
      <c r="L64" s="219">
        <v>0</v>
      </c>
      <c r="M64" s="219">
        <v>0</v>
      </c>
      <c r="N64" s="219">
        <v>0</v>
      </c>
      <c r="O64" s="220"/>
      <c r="P64" s="219">
        <v>0</v>
      </c>
      <c r="Q64" s="221">
        <v>0</v>
      </c>
      <c r="R64" s="218"/>
      <c r="S64" s="219"/>
      <c r="T64" s="221"/>
      <c r="U64" s="222">
        <v>0</v>
      </c>
      <c r="V64" s="223">
        <v>0</v>
      </c>
      <c r="W64" s="224">
        <f t="shared" si="2"/>
        <v>0</v>
      </c>
      <c r="X64" s="56"/>
      <c r="Y64" s="149" t="e">
        <f t="shared" si="3"/>
        <v>#DIV/0!</v>
      </c>
    </row>
    <row r="65" spans="1:25" ht="15" customHeight="1">
      <c r="A65" s="183">
        <v>59</v>
      </c>
      <c r="B65" s="185" t="s">
        <v>151</v>
      </c>
      <c r="C65" s="189"/>
      <c r="D65" s="187"/>
      <c r="E65" s="185"/>
      <c r="F65" s="188">
        <v>10</v>
      </c>
      <c r="G65" s="175">
        <v>0</v>
      </c>
      <c r="H65" s="135"/>
      <c r="I65" s="176">
        <v>0</v>
      </c>
      <c r="J65" s="176">
        <v>0</v>
      </c>
      <c r="K65" s="219">
        <v>0</v>
      </c>
      <c r="L65" s="219">
        <v>0</v>
      </c>
      <c r="M65" s="219">
        <v>0</v>
      </c>
      <c r="N65" s="219">
        <v>0</v>
      </c>
      <c r="O65" s="225">
        <v>0</v>
      </c>
      <c r="P65" s="219">
        <v>0</v>
      </c>
      <c r="Q65" s="221">
        <v>0</v>
      </c>
      <c r="R65" s="226"/>
      <c r="S65" s="219"/>
      <c r="T65" s="221"/>
      <c r="U65" s="227">
        <v>1</v>
      </c>
      <c r="V65" s="223">
        <v>5</v>
      </c>
      <c r="W65" s="224">
        <f t="shared" si="2"/>
        <v>0</v>
      </c>
      <c r="X65" s="56"/>
      <c r="Y65" s="149">
        <f t="shared" si="3"/>
        <v>0</v>
      </c>
    </row>
    <row r="66" spans="1:25" ht="15" customHeight="1" thickBot="1">
      <c r="A66" s="154">
        <v>60</v>
      </c>
      <c r="B66" s="190" t="s">
        <v>124</v>
      </c>
      <c r="C66" s="191"/>
      <c r="D66" s="192"/>
      <c r="E66" s="190"/>
      <c r="F66" s="193">
        <v>9</v>
      </c>
      <c r="G66" s="196">
        <v>0</v>
      </c>
      <c r="H66" s="194">
        <v>0</v>
      </c>
      <c r="I66" s="228"/>
      <c r="J66" s="194">
        <v>0</v>
      </c>
      <c r="K66" s="194">
        <v>0</v>
      </c>
      <c r="L66" s="194">
        <v>0</v>
      </c>
      <c r="M66" s="194">
        <v>0</v>
      </c>
      <c r="N66" s="153">
        <v>0</v>
      </c>
      <c r="O66" s="194">
        <v>0</v>
      </c>
      <c r="P66" s="194">
        <v>0</v>
      </c>
      <c r="Q66" s="195">
        <v>0</v>
      </c>
      <c r="R66" s="196"/>
      <c r="S66" s="197"/>
      <c r="T66" s="198"/>
      <c r="U66" s="229">
        <v>1</v>
      </c>
      <c r="V66" s="230">
        <v>7</v>
      </c>
      <c r="W66" s="231">
        <f t="shared" si="2"/>
        <v>0</v>
      </c>
      <c r="Y66" s="149">
        <f t="shared" si="3"/>
        <v>0</v>
      </c>
    </row>
    <row r="67" spans="1:25" ht="12.75" customHeight="1">
      <c r="A67" s="255" t="s">
        <v>58</v>
      </c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</row>
    <row r="68" spans="1:25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</row>
    <row r="69" spans="1:25" ht="12.75" customHeight="1">
      <c r="A69" s="59"/>
      <c r="B69" s="59"/>
      <c r="C69" s="59"/>
      <c r="D69" s="59"/>
      <c r="E69" s="59"/>
      <c r="F69" s="59"/>
      <c r="G69" s="59"/>
      <c r="H69" s="59"/>
      <c r="I69" s="64"/>
      <c r="J69" s="59"/>
      <c r="K69" s="59"/>
      <c r="L69" s="59"/>
      <c r="M69" s="59"/>
      <c r="N69" s="59"/>
      <c r="O69" s="59"/>
      <c r="X69" s="58"/>
    </row>
    <row r="70" spans="1:25" ht="12.75" customHeight="1">
      <c r="A70" s="255" t="s">
        <v>70</v>
      </c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</row>
    <row r="71" spans="1:25">
      <c r="X71"/>
    </row>
    <row r="72" spans="1:25">
      <c r="A72" s="130"/>
      <c r="B72" t="s">
        <v>137</v>
      </c>
      <c r="C72" s="3"/>
    </row>
    <row r="73" spans="1:25">
      <c r="A73" s="137"/>
      <c r="B73" t="s">
        <v>155</v>
      </c>
      <c r="E73" s="3"/>
      <c r="G73"/>
      <c r="H73"/>
    </row>
  </sheetData>
  <sortState ref="B61:Y62">
    <sortCondition ref="V61:V62"/>
  </sortState>
  <mergeCells count="8">
    <mergeCell ref="A70:W70"/>
    <mergeCell ref="A3:F3"/>
    <mergeCell ref="G3:O3"/>
    <mergeCell ref="R3:T3"/>
    <mergeCell ref="U3:W3"/>
    <mergeCell ref="B4:E4"/>
    <mergeCell ref="A67:W68"/>
    <mergeCell ref="A57:A58"/>
  </mergeCells>
  <pageMargins left="0.31496062992125984" right="0.19685039370078741" top="0.39370078740157483" bottom="0.39370078740157483" header="0.23622047244094491" footer="0.23622047244094491"/>
  <pageSetup paperSize="9" scale="70" orientation="portrait" r:id="rId1"/>
  <headerFooter alignWithMargins="0"/>
  <ignoredErrors>
    <ignoredError sqref="W5:W60 W63:W66" formulaRange="1"/>
    <ignoredError sqref="A5:A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BML družstvá</vt:lpstr>
      <vt:lpstr>BML jednotlivci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Petrík</dc:creator>
  <cp:lastModifiedBy>Petrik</cp:lastModifiedBy>
  <cp:lastPrinted>2024-08-05T09:05:17Z</cp:lastPrinted>
  <dcterms:created xsi:type="dcterms:W3CDTF">2022-04-04T07:40:15Z</dcterms:created>
  <dcterms:modified xsi:type="dcterms:W3CDTF">2024-09-02T13:00:42Z</dcterms:modified>
</cp:coreProperties>
</file>